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ALW00\projects\69792 NCDOT 2021 Feasibility Studies LSA\MPDG U4700A\U-4700A Background\"/>
    </mc:Choice>
  </mc:AlternateContent>
  <xr:revisionPtr revIDLastSave="0" documentId="13_ncr:1_{43EA3D61-57A0-4D00-A008-F0F55DA1FDEA}" xr6:coauthVersionLast="47" xr6:coauthVersionMax="47" xr10:uidLastSave="{00000000-0000-0000-0000-000000000000}"/>
  <bookViews>
    <workbookView xWindow="1560" yWindow="1560" windowWidth="26880" windowHeight="14340" activeTab="1" xr2:uid="{A3C48893-BF06-4611-8585-0AFB7D9CB7FC}"/>
  </bookViews>
  <sheets>
    <sheet name="Sheet1" sheetId="1" r:id="rId1"/>
    <sheet name="ca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  <c r="D18" i="2"/>
  <c r="D17" i="2"/>
  <c r="D16" i="2"/>
  <c r="E60" i="1"/>
  <c r="I90" i="1"/>
  <c r="K90" i="1" s="1"/>
  <c r="H90" i="1"/>
  <c r="G90" i="1"/>
  <c r="F90" i="1"/>
  <c r="E90" i="1"/>
  <c r="K88" i="1"/>
  <c r="K87" i="1"/>
  <c r="K86" i="1"/>
  <c r="S79" i="1"/>
  <c r="P79" i="1"/>
  <c r="M79" i="1"/>
  <c r="J79" i="1"/>
  <c r="G79" i="1"/>
  <c r="D79" i="1"/>
  <c r="E66" i="1"/>
  <c r="E63" i="1"/>
  <c r="E59" i="1"/>
  <c r="E62" i="1" s="1"/>
  <c r="K39" i="1"/>
  <c r="K38" i="1"/>
  <c r="K37" i="1"/>
  <c r="I41" i="1"/>
  <c r="K41" i="1" s="1"/>
  <c r="H41" i="1"/>
  <c r="G41" i="1"/>
  <c r="F41" i="1"/>
  <c r="E41" i="1"/>
  <c r="S30" i="1"/>
  <c r="P30" i="1"/>
  <c r="M30" i="1"/>
  <c r="J30" i="1"/>
  <c r="G30" i="1"/>
  <c r="D30" i="1"/>
  <c r="E15" i="1"/>
  <c r="E18" i="1"/>
  <c r="E11" i="1"/>
  <c r="E14" i="1"/>
  <c r="E12" i="1"/>
</calcChain>
</file>

<file path=xl/sharedStrings.xml><?xml version="1.0" encoding="utf-8"?>
<sst xmlns="http://schemas.openxmlformats.org/spreadsheetml/2006/main" count="604" uniqueCount="149">
  <si>
    <t>Census Tract</t>
  </si>
  <si>
    <t>U-4700A Screening</t>
  </si>
  <si>
    <t>County</t>
  </si>
  <si>
    <t>Catawba</t>
  </si>
  <si>
    <t>APP</t>
  </si>
  <si>
    <t>HDC</t>
  </si>
  <si>
    <t>Ag loss</t>
  </si>
  <si>
    <t>96th</t>
  </si>
  <si>
    <t>Bldg Loss</t>
  </si>
  <si>
    <t>72nd</t>
  </si>
  <si>
    <t>Pop Loss</t>
  </si>
  <si>
    <t>64th</t>
  </si>
  <si>
    <t xml:space="preserve">Flood Risk </t>
  </si>
  <si>
    <t>32nd</t>
  </si>
  <si>
    <t>Wildfire Risk</t>
  </si>
  <si>
    <t>33rd</t>
  </si>
  <si>
    <t xml:space="preserve">Low Income </t>
  </si>
  <si>
    <t>43rd</t>
  </si>
  <si>
    <t>Energy Cost</t>
  </si>
  <si>
    <t>38th</t>
  </si>
  <si>
    <t>PM 2.5</t>
  </si>
  <si>
    <t>39th</t>
  </si>
  <si>
    <t>Asthma</t>
  </si>
  <si>
    <t>37th</t>
  </si>
  <si>
    <t>Diabetes</t>
  </si>
  <si>
    <t>67th</t>
  </si>
  <si>
    <t>Heart Disease</t>
  </si>
  <si>
    <t>69th</t>
  </si>
  <si>
    <t>Housing Costs</t>
  </si>
  <si>
    <t>15th</t>
  </si>
  <si>
    <t>16th</t>
  </si>
  <si>
    <t>Lack Indoor Plumbing</t>
  </si>
  <si>
    <t>Low Life Expect</t>
  </si>
  <si>
    <t>Lack Green Space</t>
  </si>
  <si>
    <t>21st</t>
  </si>
  <si>
    <t>Lead Paint</t>
  </si>
  <si>
    <t>26th</t>
  </si>
  <si>
    <t>No</t>
  </si>
  <si>
    <t>FUD</t>
  </si>
  <si>
    <t>NA</t>
  </si>
  <si>
    <t>Haz Waste</t>
  </si>
  <si>
    <t>61st</t>
  </si>
  <si>
    <t>Prox to Risk Man Plan Sites</t>
  </si>
  <si>
    <t>78th</t>
  </si>
  <si>
    <t>Prox to Superfund</t>
  </si>
  <si>
    <t>25th</t>
  </si>
  <si>
    <t>Diesel Part.</t>
  </si>
  <si>
    <t>35th</t>
  </si>
  <si>
    <t>Transport bariers</t>
  </si>
  <si>
    <t>27th</t>
  </si>
  <si>
    <t>Traffic Prox and Volume</t>
  </si>
  <si>
    <t>56th</t>
  </si>
  <si>
    <t>USTs</t>
  </si>
  <si>
    <t>59th</t>
  </si>
  <si>
    <t>Waste water disch</t>
  </si>
  <si>
    <t>10th</t>
  </si>
  <si>
    <t>Ling Isolation</t>
  </si>
  <si>
    <t>76th</t>
  </si>
  <si>
    <t>Low median income</t>
  </si>
  <si>
    <t>22nd</t>
  </si>
  <si>
    <t>Poverty</t>
  </si>
  <si>
    <t>50th</t>
  </si>
  <si>
    <t>90th</t>
  </si>
  <si>
    <t>High School only</t>
  </si>
  <si>
    <t>71st</t>
  </si>
  <si>
    <t>62nd</t>
  </si>
  <si>
    <t>88th</t>
  </si>
  <si>
    <t>70th</t>
  </si>
  <si>
    <t>68th</t>
  </si>
  <si>
    <t>80th</t>
  </si>
  <si>
    <t>82nd</t>
  </si>
  <si>
    <t>99th</t>
  </si>
  <si>
    <t>83rd</t>
  </si>
  <si>
    <t>55th</t>
  </si>
  <si>
    <t>81st</t>
  </si>
  <si>
    <t>73rd</t>
  </si>
  <si>
    <t>87th</t>
  </si>
  <si>
    <t>47th</t>
  </si>
  <si>
    <t>23rd</t>
  </si>
  <si>
    <t>84th</t>
  </si>
  <si>
    <t>93rd</t>
  </si>
  <si>
    <t>9th</t>
  </si>
  <si>
    <t>79th</t>
  </si>
  <si>
    <t>45th</t>
  </si>
  <si>
    <t>Yes</t>
  </si>
  <si>
    <t>63rd</t>
  </si>
  <si>
    <t>36th</t>
  </si>
  <si>
    <t>94th</t>
  </si>
  <si>
    <t>41st</t>
  </si>
  <si>
    <t>91st</t>
  </si>
  <si>
    <t>97th</t>
  </si>
  <si>
    <t>92nd</t>
  </si>
  <si>
    <t>48th</t>
  </si>
  <si>
    <t>75th</t>
  </si>
  <si>
    <t>28th</t>
  </si>
  <si>
    <t>54th</t>
  </si>
  <si>
    <t>98th</t>
  </si>
  <si>
    <t>65th</t>
  </si>
  <si>
    <t>24th</t>
  </si>
  <si>
    <t>66th</t>
  </si>
  <si>
    <t>74th</t>
  </si>
  <si>
    <t>85th</t>
  </si>
  <si>
    <t>49th</t>
  </si>
  <si>
    <t>34th</t>
  </si>
  <si>
    <t>60th</t>
  </si>
  <si>
    <t>52nd</t>
  </si>
  <si>
    <t>46th</t>
  </si>
  <si>
    <t>18th</t>
  </si>
  <si>
    <t>57th</t>
  </si>
  <si>
    <t>30th</t>
  </si>
  <si>
    <t>51st</t>
  </si>
  <si>
    <t>44th</t>
  </si>
  <si>
    <t>2nd</t>
  </si>
  <si>
    <t>20th</t>
  </si>
  <si>
    <t>31st</t>
  </si>
  <si>
    <t>19th</t>
  </si>
  <si>
    <t>17th</t>
  </si>
  <si>
    <t>Burke</t>
  </si>
  <si>
    <t>Caldwell</t>
  </si>
  <si>
    <t>95th</t>
  </si>
  <si>
    <t>77th</t>
  </si>
  <si>
    <t>42nd</t>
  </si>
  <si>
    <t>Unemp</t>
  </si>
  <si>
    <t>Aband Mine</t>
  </si>
  <si>
    <t>Pop</t>
  </si>
  <si>
    <t>Climate Change</t>
  </si>
  <si>
    <t>Active Transport</t>
  </si>
  <si>
    <t>Equity</t>
  </si>
  <si>
    <t>ZEV Need</t>
  </si>
  <si>
    <t>Transport Barriers</t>
  </si>
  <si>
    <t>Fire/Flood Resiliency</t>
  </si>
  <si>
    <t>Population Growth over time for Burke, Caldwell, and Catawba Counties</t>
  </si>
  <si>
    <t>https://www.osbm.nc.gov/facts-figures/population-demographics/state-demographer/countystate-population-projections/population-growth-2010-2020</t>
  </si>
  <si>
    <t>Total</t>
  </si>
  <si>
    <t>Growth</t>
  </si>
  <si>
    <t xml:space="preserve">https://www.osbm.nc.gov/facts-figures/population-demographics/state-demographer/countystate-population-projections </t>
  </si>
  <si>
    <t>UPDATE WITH NOFO</t>
  </si>
  <si>
    <t>https://maps.dot.gov/BTS/GrantProjectLocationVerification/</t>
  </si>
  <si>
    <t>Occupied Housing Units No Vehicles Available</t>
  </si>
  <si>
    <t>Occupied Housing Units No Vehicles Available (%)</t>
  </si>
  <si>
    <t>Occupied Housing Units  One Vehicle Available</t>
  </si>
  <si>
    <t>Occupied Housing Units One Vehicle Available (%)</t>
  </si>
  <si>
    <t>Occupied Housing Units  Two Plus Vehicle Available</t>
  </si>
  <si>
    <t>Occupied Housing Units  Two Plus Vehicle Available (%)</t>
  </si>
  <si>
    <t>37035010600</t>
  </si>
  <si>
    <t>37035010700</t>
  </si>
  <si>
    <t>37035010900</t>
  </si>
  <si>
    <t>37035011101</t>
  </si>
  <si>
    <t>One or No Car Percents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</si>
</sst>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1" fontId="1" fillId="0" borderId="0" xfId="0" applyNumberFormat="1" applyFont="1"/>
    <xf numFmtId="0" fontId="1" fillId="2" borderId="0" xfId="0" applyFont="1" applyFill="1"/>
    <xf numFmtId="9" fontId="1" fillId="2" borderId="0" xfId="0" applyNumberFormat="1" applyFont="1" applyFill="1"/>
    <xf numFmtId="0" fontId="1" fillId="0" borderId="0" xfId="0" applyFont="1" applyFill="1"/>
    <xf numFmtId="1" fontId="1" fillId="0" borderId="0" xfId="0" applyNumberFormat="1" applyFont="1" applyFill="1"/>
    <xf numFmtId="0" fontId="2" fillId="0" borderId="0" xfId="0" applyFont="1"/>
    <xf numFmtId="9" fontId="2" fillId="0" borderId="0" xfId="0" applyNumberFormat="1" applyFont="1"/>
    <xf numFmtId="0" fontId="3" fillId="0" borderId="0" xfId="1"/>
    <xf numFmtId="3" fontId="1" fillId="0" borderId="0" xfId="0" applyNumberFormat="1" applyFont="1"/>
    <xf numFmtId="9" fontId="1" fillId="0" borderId="0" xfId="0" applyNumberFormat="1" applyFont="1"/>
    <xf numFmtId="0" fontId="4" fillId="2" borderId="0" xfId="0" applyFont="1" applyFill="1"/>
    <xf numFmtId="0" fontId="1" fillId="4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16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sbm.nc.gov/facts-figures/population-demographics/state-demographer/countystate-population-projections/population-growth-2010-2020" TargetMode="External"/><Relationship Id="rId2" Type="http://schemas.openxmlformats.org/officeDocument/2006/relationships/hyperlink" Target="https://www.osbm.nc.gov/facts-figures/population-demographics/state-demographer/countystate-population-projections" TargetMode="External"/><Relationship Id="rId1" Type="http://schemas.openxmlformats.org/officeDocument/2006/relationships/hyperlink" Target="https://www.osbm.nc.gov/facts-figures/population-demographics/state-demographer/countystate-population-projections/population-growth-2010-202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sbm.nc.gov/facts-figures/population-demographics/state-demographer/countystate-population-projec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B171E-3DFF-46BA-9030-CD4D7C405AC4}">
  <dimension ref="A1:BO93"/>
  <sheetViews>
    <sheetView topLeftCell="A79" workbookViewId="0">
      <selection activeCell="A98" sqref="A98:H106"/>
    </sheetView>
  </sheetViews>
  <sheetFormatPr defaultRowHeight="12" x14ac:dyDescent="0.2"/>
  <cols>
    <col min="1" max="1" width="11.28515625" style="1" customWidth="1"/>
    <col min="2" max="2" width="7.85546875" style="1" bestFit="1" customWidth="1"/>
    <col min="3" max="3" width="5.42578125" style="1" customWidth="1"/>
    <col min="4" max="4" width="5" style="1" customWidth="1"/>
    <col min="5" max="6" width="7.28515625" style="1" customWidth="1"/>
    <col min="7" max="8" width="7.42578125" style="1" customWidth="1"/>
    <col min="9" max="9" width="7.7109375" style="1" customWidth="1"/>
    <col min="10" max="10" width="7.42578125" style="1" customWidth="1"/>
    <col min="11" max="11" width="7.28515625" style="1" customWidth="1"/>
    <col min="12" max="12" width="6.28515625" style="1" customWidth="1"/>
    <col min="13" max="13" width="6" style="1" customWidth="1"/>
    <col min="14" max="14" width="6.5703125" style="1" customWidth="1"/>
    <col min="15" max="15" width="8.28515625" style="1" customWidth="1"/>
    <col min="16" max="16" width="7.28515625" style="1" customWidth="1"/>
    <col min="17" max="17" width="7" style="1" customWidth="1"/>
    <col min="18" max="18" width="7.42578125" style="1" customWidth="1"/>
    <col min="19" max="19" width="5.5703125" style="1" customWidth="1"/>
    <col min="20" max="20" width="8.140625" style="1" customWidth="1"/>
    <col min="21" max="21" width="4.7109375" style="1" customWidth="1"/>
    <col min="22" max="22" width="6.85546875" style="1" hidden="1" customWidth="1"/>
    <col min="23" max="23" width="5.5703125" style="1" hidden="1" customWidth="1"/>
    <col min="24" max="24" width="6" style="1" customWidth="1"/>
    <col min="25" max="25" width="9.140625" style="1"/>
    <col min="26" max="26" width="8.85546875" style="1" customWidth="1"/>
    <col min="27" max="27" width="6.85546875" style="1" customWidth="1"/>
    <col min="28" max="28" width="8.42578125" style="1" customWidth="1"/>
    <col min="29" max="29" width="9.140625" style="1"/>
    <col min="30" max="30" width="5.7109375" style="1" customWidth="1"/>
    <col min="31" max="31" width="7.28515625" style="1" customWidth="1"/>
    <col min="32" max="32" width="8" style="1" customWidth="1"/>
    <col min="33" max="33" width="8.28515625" style="1" customWidth="1"/>
    <col min="34" max="34" width="6.5703125" style="1" customWidth="1"/>
    <col min="35" max="35" width="6.7109375" style="1" customWidth="1"/>
    <col min="36" max="36" width="6.5703125" style="1" customWidth="1"/>
    <col min="37" max="16384" width="9.140625" style="1"/>
  </cols>
  <sheetData>
    <row r="1" spans="1:38" x14ac:dyDescent="0.2">
      <c r="A1" s="1" t="s">
        <v>1</v>
      </c>
    </row>
    <row r="3" spans="1:38" s="2" customFormat="1" ht="48" x14ac:dyDescent="0.2">
      <c r="A3" s="2" t="s">
        <v>0</v>
      </c>
      <c r="B3" s="2" t="s">
        <v>2</v>
      </c>
      <c r="C3" s="2" t="s">
        <v>4</v>
      </c>
      <c r="D3" s="2" t="s">
        <v>5</v>
      </c>
      <c r="E3" s="2" t="s">
        <v>124</v>
      </c>
      <c r="F3" s="2" t="s">
        <v>6</v>
      </c>
      <c r="G3" s="2" t="s">
        <v>8</v>
      </c>
      <c r="H3" s="2" t="s">
        <v>10</v>
      </c>
      <c r="I3" s="2" t="s">
        <v>12</v>
      </c>
      <c r="J3" s="2" t="s">
        <v>14</v>
      </c>
      <c r="K3" s="3" t="s">
        <v>16</v>
      </c>
      <c r="L3" s="2" t="s">
        <v>18</v>
      </c>
      <c r="M3" s="2" t="s">
        <v>20</v>
      </c>
      <c r="N3" s="2" t="s">
        <v>22</v>
      </c>
      <c r="O3" s="2" t="s">
        <v>24</v>
      </c>
      <c r="P3" s="2" t="s">
        <v>26</v>
      </c>
      <c r="Q3" s="3" t="s">
        <v>32</v>
      </c>
      <c r="R3" s="2" t="s">
        <v>28</v>
      </c>
      <c r="S3" s="2" t="s">
        <v>33</v>
      </c>
      <c r="T3" s="2" t="s">
        <v>31</v>
      </c>
      <c r="U3" s="2" t="s">
        <v>35</v>
      </c>
      <c r="V3" s="2" t="s">
        <v>123</v>
      </c>
      <c r="W3" s="2" t="s">
        <v>38</v>
      </c>
      <c r="X3" s="2" t="s">
        <v>40</v>
      </c>
      <c r="Y3" s="2" t="s">
        <v>42</v>
      </c>
      <c r="Z3" s="2" t="s">
        <v>44</v>
      </c>
      <c r="AA3" s="2" t="s">
        <v>46</v>
      </c>
      <c r="AB3" s="2" t="s">
        <v>48</v>
      </c>
      <c r="AC3" s="2" t="s">
        <v>50</v>
      </c>
      <c r="AD3" s="2" t="s">
        <v>52</v>
      </c>
      <c r="AE3" s="2" t="s">
        <v>54</v>
      </c>
      <c r="AF3" s="2" t="s">
        <v>56</v>
      </c>
      <c r="AG3" s="2" t="s">
        <v>58</v>
      </c>
      <c r="AH3" s="2" t="s">
        <v>60</v>
      </c>
      <c r="AI3" s="2" t="s">
        <v>122</v>
      </c>
      <c r="AJ3" s="3" t="s">
        <v>63</v>
      </c>
    </row>
    <row r="4" spans="1:38" x14ac:dyDescent="0.2">
      <c r="A4" s="1">
        <v>37035011101</v>
      </c>
      <c r="B4" s="1" t="s">
        <v>3</v>
      </c>
      <c r="C4" s="1" t="s">
        <v>37</v>
      </c>
      <c r="D4" s="1" t="s">
        <v>37</v>
      </c>
      <c r="E4" s="4">
        <v>3885</v>
      </c>
      <c r="F4" s="5" t="s">
        <v>7</v>
      </c>
      <c r="G4" s="1" t="s">
        <v>9</v>
      </c>
      <c r="H4" s="1" t="s">
        <v>11</v>
      </c>
      <c r="I4" s="1" t="s">
        <v>13</v>
      </c>
      <c r="J4" s="1" t="s">
        <v>15</v>
      </c>
      <c r="K4" s="1" t="s">
        <v>17</v>
      </c>
      <c r="L4" s="1" t="s">
        <v>19</v>
      </c>
      <c r="M4" s="1" t="s">
        <v>21</v>
      </c>
      <c r="N4" s="1" t="s">
        <v>23</v>
      </c>
      <c r="O4" s="1" t="s">
        <v>25</v>
      </c>
      <c r="P4" s="1" t="s">
        <v>27</v>
      </c>
      <c r="Q4" s="1" t="s">
        <v>27</v>
      </c>
      <c r="R4" s="1" t="s">
        <v>29</v>
      </c>
      <c r="S4" s="1" t="s">
        <v>30</v>
      </c>
      <c r="T4" s="1" t="s">
        <v>34</v>
      </c>
      <c r="U4" s="1" t="s">
        <v>36</v>
      </c>
      <c r="V4" s="1" t="s">
        <v>37</v>
      </c>
      <c r="W4" s="1" t="s">
        <v>39</v>
      </c>
      <c r="X4" s="1" t="s">
        <v>41</v>
      </c>
      <c r="Y4" s="1" t="s">
        <v>43</v>
      </c>
      <c r="Z4" s="1" t="s">
        <v>45</v>
      </c>
      <c r="AA4" s="1" t="s">
        <v>47</v>
      </c>
      <c r="AB4" s="1" t="s">
        <v>49</v>
      </c>
      <c r="AC4" s="1" t="s">
        <v>51</v>
      </c>
      <c r="AD4" s="1" t="s">
        <v>53</v>
      </c>
      <c r="AE4" s="1" t="s">
        <v>55</v>
      </c>
      <c r="AF4" s="1" t="s">
        <v>57</v>
      </c>
      <c r="AG4" s="1" t="s">
        <v>59</v>
      </c>
      <c r="AH4" s="1" t="s">
        <v>61</v>
      </c>
      <c r="AI4" s="5" t="s">
        <v>62</v>
      </c>
      <c r="AJ4" s="6">
        <v>0.15</v>
      </c>
    </row>
    <row r="5" spans="1:38" x14ac:dyDescent="0.2">
      <c r="A5" s="1">
        <v>37035010700</v>
      </c>
      <c r="B5" s="1" t="s">
        <v>3</v>
      </c>
      <c r="C5" s="1" t="s">
        <v>84</v>
      </c>
      <c r="D5" s="1" t="s">
        <v>84</v>
      </c>
      <c r="E5" s="4">
        <v>2366</v>
      </c>
      <c r="F5" s="1" t="s">
        <v>39</v>
      </c>
      <c r="G5" s="1" t="s">
        <v>64</v>
      </c>
      <c r="H5" s="1" t="s">
        <v>65</v>
      </c>
      <c r="I5" s="1" t="s">
        <v>13</v>
      </c>
      <c r="J5" s="1" t="s">
        <v>15</v>
      </c>
      <c r="K5" s="5" t="s">
        <v>66</v>
      </c>
      <c r="L5" s="1" t="s">
        <v>67</v>
      </c>
      <c r="M5" s="1" t="s">
        <v>21</v>
      </c>
      <c r="N5" s="1" t="s">
        <v>68</v>
      </c>
      <c r="O5" s="1" t="s">
        <v>69</v>
      </c>
      <c r="P5" s="1" t="s">
        <v>70</v>
      </c>
      <c r="Q5" s="5" t="s">
        <v>71</v>
      </c>
      <c r="R5" s="1" t="s">
        <v>72</v>
      </c>
      <c r="S5" s="1" t="s">
        <v>73</v>
      </c>
      <c r="T5" s="7" t="s">
        <v>74</v>
      </c>
      <c r="U5" s="7" t="s">
        <v>75</v>
      </c>
      <c r="V5" s="7" t="s">
        <v>37</v>
      </c>
      <c r="W5" s="7" t="s">
        <v>39</v>
      </c>
      <c r="X5" s="7" t="s">
        <v>57</v>
      </c>
      <c r="Y5" s="7" t="s">
        <v>76</v>
      </c>
      <c r="Z5" s="7" t="s">
        <v>36</v>
      </c>
      <c r="AA5" s="7" t="s">
        <v>77</v>
      </c>
      <c r="AB5" s="7" t="s">
        <v>78</v>
      </c>
      <c r="AC5" s="1" t="s">
        <v>79</v>
      </c>
      <c r="AD5" s="5" t="s">
        <v>80</v>
      </c>
      <c r="AE5" s="1" t="s">
        <v>81</v>
      </c>
      <c r="AF5" s="1" t="s">
        <v>82</v>
      </c>
      <c r="AG5" s="1" t="s">
        <v>74</v>
      </c>
      <c r="AH5" s="1" t="s">
        <v>70</v>
      </c>
      <c r="AI5" s="1" t="s">
        <v>83</v>
      </c>
      <c r="AJ5" s="6">
        <v>0.24</v>
      </c>
    </row>
    <row r="6" spans="1:38" x14ac:dyDescent="0.2">
      <c r="A6" s="1">
        <v>37035010900</v>
      </c>
      <c r="B6" s="1" t="s">
        <v>3</v>
      </c>
      <c r="C6" s="1" t="s">
        <v>84</v>
      </c>
      <c r="D6" s="1" t="s">
        <v>84</v>
      </c>
      <c r="E6" s="4">
        <v>3219</v>
      </c>
      <c r="F6" s="1" t="s">
        <v>15</v>
      </c>
      <c r="G6" s="1" t="s">
        <v>9</v>
      </c>
      <c r="H6" s="1" t="s">
        <v>85</v>
      </c>
      <c r="I6" s="1" t="s">
        <v>86</v>
      </c>
      <c r="J6" s="1" t="s">
        <v>15</v>
      </c>
      <c r="K6" s="5" t="s">
        <v>87</v>
      </c>
      <c r="L6" s="1" t="s">
        <v>69</v>
      </c>
      <c r="M6" s="1" t="s">
        <v>88</v>
      </c>
      <c r="N6" s="5" t="s">
        <v>89</v>
      </c>
      <c r="O6" s="5" t="s">
        <v>90</v>
      </c>
      <c r="P6" s="5" t="s">
        <v>91</v>
      </c>
      <c r="Q6" s="5" t="s">
        <v>91</v>
      </c>
      <c r="R6" s="7" t="s">
        <v>76</v>
      </c>
      <c r="S6" s="7" t="s">
        <v>92</v>
      </c>
      <c r="T6" s="7" t="s">
        <v>83</v>
      </c>
      <c r="U6" s="7" t="s">
        <v>68</v>
      </c>
      <c r="V6" s="7" t="s">
        <v>37</v>
      </c>
      <c r="W6" s="7" t="s">
        <v>39</v>
      </c>
      <c r="X6" s="7" t="s">
        <v>74</v>
      </c>
      <c r="Y6" s="7" t="s">
        <v>93</v>
      </c>
      <c r="Z6" s="7" t="s">
        <v>94</v>
      </c>
      <c r="AA6" s="7" t="s">
        <v>53</v>
      </c>
      <c r="AB6" s="7" t="s">
        <v>95</v>
      </c>
      <c r="AC6" s="7" t="s">
        <v>9</v>
      </c>
      <c r="AD6" s="7" t="s">
        <v>66</v>
      </c>
      <c r="AE6" s="7" t="s">
        <v>34</v>
      </c>
      <c r="AF6" s="7" t="s">
        <v>41</v>
      </c>
      <c r="AG6" s="5" t="s">
        <v>87</v>
      </c>
      <c r="AH6" s="5" t="s">
        <v>89</v>
      </c>
      <c r="AI6" s="5" t="s">
        <v>96</v>
      </c>
      <c r="AJ6" s="6">
        <v>0.24</v>
      </c>
    </row>
    <row r="7" spans="1:38" x14ac:dyDescent="0.2">
      <c r="A7" s="1">
        <v>37035010600</v>
      </c>
      <c r="B7" s="1" t="s">
        <v>3</v>
      </c>
      <c r="C7" s="1" t="s">
        <v>37</v>
      </c>
      <c r="D7" s="1" t="s">
        <v>84</v>
      </c>
      <c r="E7" s="4">
        <v>6517</v>
      </c>
      <c r="F7" s="1" t="s">
        <v>51</v>
      </c>
      <c r="G7" s="1" t="s">
        <v>75</v>
      </c>
      <c r="H7" s="1" t="s">
        <v>97</v>
      </c>
      <c r="I7" s="1" t="s">
        <v>73</v>
      </c>
      <c r="J7" s="1" t="s">
        <v>15</v>
      </c>
      <c r="K7" s="5" t="s">
        <v>64</v>
      </c>
      <c r="L7" s="1" t="s">
        <v>98</v>
      </c>
      <c r="M7" s="1" t="s">
        <v>21</v>
      </c>
      <c r="N7" s="1" t="s">
        <v>17</v>
      </c>
      <c r="O7" s="1" t="s">
        <v>99</v>
      </c>
      <c r="P7" s="1" t="s">
        <v>100</v>
      </c>
      <c r="Q7" s="1" t="s">
        <v>53</v>
      </c>
      <c r="R7" s="7" t="s">
        <v>77</v>
      </c>
      <c r="S7" s="7" t="s">
        <v>77</v>
      </c>
      <c r="T7" s="7" t="s">
        <v>64</v>
      </c>
      <c r="U7" s="7" t="s">
        <v>92</v>
      </c>
      <c r="V7" s="7" t="s">
        <v>37</v>
      </c>
      <c r="W7" s="7" t="s">
        <v>39</v>
      </c>
      <c r="X7" s="7" t="s">
        <v>69</v>
      </c>
      <c r="Y7" s="7" t="s">
        <v>101</v>
      </c>
      <c r="Z7" s="7" t="s">
        <v>36</v>
      </c>
      <c r="AA7" s="7" t="s">
        <v>102</v>
      </c>
      <c r="AB7" s="7" t="s">
        <v>29</v>
      </c>
      <c r="AC7" s="7" t="s">
        <v>68</v>
      </c>
      <c r="AD7" s="5" t="s">
        <v>89</v>
      </c>
      <c r="AE7" s="7" t="s">
        <v>47</v>
      </c>
      <c r="AF7" s="7" t="s">
        <v>99</v>
      </c>
      <c r="AG7" s="7" t="s">
        <v>103</v>
      </c>
      <c r="AH7" s="7" t="s">
        <v>67</v>
      </c>
      <c r="AI7" s="7" t="s">
        <v>82</v>
      </c>
      <c r="AJ7" s="6">
        <v>0.15</v>
      </c>
    </row>
    <row r="8" spans="1:38" x14ac:dyDescent="0.2">
      <c r="A8" s="7">
        <v>37023021100</v>
      </c>
      <c r="B8" s="7" t="s">
        <v>117</v>
      </c>
      <c r="C8" s="7" t="s">
        <v>37</v>
      </c>
      <c r="D8" s="7" t="s">
        <v>84</v>
      </c>
      <c r="E8" s="8">
        <v>6000</v>
      </c>
      <c r="F8" s="5" t="s">
        <v>119</v>
      </c>
      <c r="G8" s="7" t="s">
        <v>120</v>
      </c>
      <c r="H8" s="7" t="s">
        <v>53</v>
      </c>
      <c r="I8" s="7" t="s">
        <v>108</v>
      </c>
      <c r="J8" s="1" t="s">
        <v>15</v>
      </c>
      <c r="K8" s="5" t="s">
        <v>27</v>
      </c>
      <c r="L8" s="7" t="s">
        <v>105</v>
      </c>
      <c r="M8" s="7" t="s">
        <v>47</v>
      </c>
      <c r="N8" s="7" t="s">
        <v>102</v>
      </c>
      <c r="O8" s="7" t="s">
        <v>108</v>
      </c>
      <c r="P8" s="7" t="s">
        <v>64</v>
      </c>
      <c r="Q8" s="7" t="s">
        <v>74</v>
      </c>
      <c r="R8" s="7" t="s">
        <v>19</v>
      </c>
      <c r="S8" s="7" t="s">
        <v>115</v>
      </c>
      <c r="T8" s="7" t="s">
        <v>120</v>
      </c>
      <c r="U8" s="7" t="s">
        <v>121</v>
      </c>
      <c r="V8" s="7" t="s">
        <v>37</v>
      </c>
      <c r="W8" s="7" t="s">
        <v>39</v>
      </c>
      <c r="X8" s="7" t="s">
        <v>65</v>
      </c>
      <c r="Y8" s="7" t="s">
        <v>108</v>
      </c>
      <c r="Z8" s="7" t="s">
        <v>78</v>
      </c>
      <c r="AA8" s="7" t="s">
        <v>109</v>
      </c>
      <c r="AB8" s="7" t="s">
        <v>72</v>
      </c>
      <c r="AC8" s="7" t="s">
        <v>45</v>
      </c>
      <c r="AD8" s="7" t="s">
        <v>83</v>
      </c>
      <c r="AE8" s="7" t="s">
        <v>73</v>
      </c>
      <c r="AF8" s="7" t="s">
        <v>49</v>
      </c>
      <c r="AG8" s="7" t="s">
        <v>102</v>
      </c>
      <c r="AH8" s="7" t="s">
        <v>67</v>
      </c>
      <c r="AI8" s="7" t="s">
        <v>69</v>
      </c>
      <c r="AJ8" s="6">
        <v>0.15</v>
      </c>
      <c r="AK8" s="7"/>
      <c r="AL8" s="7"/>
    </row>
    <row r="9" spans="1:38" x14ac:dyDescent="0.2">
      <c r="A9" s="1">
        <v>37027031402</v>
      </c>
      <c r="B9" s="1" t="s">
        <v>118</v>
      </c>
      <c r="C9" s="7" t="s">
        <v>37</v>
      </c>
      <c r="D9" s="1" t="s">
        <v>37</v>
      </c>
      <c r="E9" s="4">
        <v>3357</v>
      </c>
      <c r="F9" s="5" t="s">
        <v>7</v>
      </c>
      <c r="G9" s="1" t="s">
        <v>75</v>
      </c>
      <c r="H9" s="1" t="s">
        <v>104</v>
      </c>
      <c r="I9" s="1" t="s">
        <v>105</v>
      </c>
      <c r="J9" s="1" t="s">
        <v>15</v>
      </c>
      <c r="K9" s="7" t="s">
        <v>11</v>
      </c>
      <c r="L9" s="1" t="s">
        <v>106</v>
      </c>
      <c r="M9" s="1" t="s">
        <v>15</v>
      </c>
      <c r="N9" s="1" t="s">
        <v>106</v>
      </c>
      <c r="O9" s="1" t="s">
        <v>77</v>
      </c>
      <c r="P9" s="1" t="s">
        <v>53</v>
      </c>
      <c r="Q9" s="5" t="s">
        <v>89</v>
      </c>
      <c r="R9" s="7" t="s">
        <v>95</v>
      </c>
      <c r="S9" s="7" t="s">
        <v>107</v>
      </c>
      <c r="T9" s="7" t="s">
        <v>83</v>
      </c>
      <c r="U9" s="7" t="s">
        <v>108</v>
      </c>
      <c r="V9" s="7" t="s">
        <v>37</v>
      </c>
      <c r="W9" s="7" t="s">
        <v>39</v>
      </c>
      <c r="X9" s="7" t="s">
        <v>15</v>
      </c>
      <c r="Y9" s="7" t="s">
        <v>67</v>
      </c>
      <c r="Z9" s="7" t="s">
        <v>59</v>
      </c>
      <c r="AA9" s="7" t="s">
        <v>109</v>
      </c>
      <c r="AB9" s="7" t="s">
        <v>86</v>
      </c>
      <c r="AC9" s="7" t="s">
        <v>105</v>
      </c>
      <c r="AD9" s="7" t="s">
        <v>77</v>
      </c>
      <c r="AE9" s="7" t="s">
        <v>53</v>
      </c>
      <c r="AF9" s="7" t="s">
        <v>17</v>
      </c>
      <c r="AG9" s="7" t="s">
        <v>51</v>
      </c>
      <c r="AH9" s="7" t="s">
        <v>110</v>
      </c>
      <c r="AI9" s="7" t="s">
        <v>59</v>
      </c>
      <c r="AJ9" s="6">
        <v>0.2</v>
      </c>
    </row>
    <row r="10" spans="1:38" x14ac:dyDescent="0.2">
      <c r="A10" s="1">
        <v>37027031300</v>
      </c>
      <c r="B10" s="1" t="s">
        <v>118</v>
      </c>
      <c r="C10" s="1" t="s">
        <v>37</v>
      </c>
      <c r="D10" s="1" t="s">
        <v>37</v>
      </c>
      <c r="E10" s="4">
        <v>8912</v>
      </c>
      <c r="F10" s="5" t="s">
        <v>7</v>
      </c>
      <c r="G10" s="1" t="s">
        <v>100</v>
      </c>
      <c r="H10" s="1" t="s">
        <v>104</v>
      </c>
      <c r="I10" s="1" t="s">
        <v>100</v>
      </c>
      <c r="J10" s="1" t="s">
        <v>15</v>
      </c>
      <c r="K10" s="7" t="s">
        <v>111</v>
      </c>
      <c r="L10" s="1" t="s">
        <v>13</v>
      </c>
      <c r="M10" s="1" t="s">
        <v>103</v>
      </c>
      <c r="N10" s="1" t="s">
        <v>105</v>
      </c>
      <c r="O10" s="1" t="s">
        <v>61</v>
      </c>
      <c r="P10" s="1" t="s">
        <v>51</v>
      </c>
      <c r="Q10" s="7" t="s">
        <v>78</v>
      </c>
      <c r="R10" s="7" t="s">
        <v>112</v>
      </c>
      <c r="S10" s="7" t="s">
        <v>113</v>
      </c>
      <c r="T10" s="7" t="s">
        <v>79</v>
      </c>
      <c r="U10" s="7" t="s">
        <v>114</v>
      </c>
      <c r="V10" s="7" t="s">
        <v>37</v>
      </c>
      <c r="W10" s="7" t="s">
        <v>39</v>
      </c>
      <c r="X10" s="7" t="s">
        <v>47</v>
      </c>
      <c r="Y10" s="7" t="s">
        <v>98</v>
      </c>
      <c r="Z10" s="7" t="s">
        <v>98</v>
      </c>
      <c r="AA10" s="7" t="s">
        <v>115</v>
      </c>
      <c r="AB10" s="7" t="s">
        <v>25</v>
      </c>
      <c r="AC10" s="7" t="s">
        <v>94</v>
      </c>
      <c r="AD10" s="7" t="s">
        <v>13</v>
      </c>
      <c r="AE10" s="5" t="s">
        <v>89</v>
      </c>
      <c r="AF10" s="7" t="s">
        <v>61</v>
      </c>
      <c r="AG10" s="7" t="s">
        <v>116</v>
      </c>
      <c r="AH10" s="7" t="s">
        <v>77</v>
      </c>
      <c r="AI10" s="7" t="s">
        <v>70</v>
      </c>
      <c r="AJ10" s="6">
        <v>0.16</v>
      </c>
    </row>
    <row r="11" spans="1:38" x14ac:dyDescent="0.2">
      <c r="E11" s="4">
        <f>SUM(E5:E8)</f>
        <v>18102</v>
      </c>
    </row>
    <row r="12" spans="1:38" x14ac:dyDescent="0.2">
      <c r="E12" s="4">
        <f>SUM(E4:E10)</f>
        <v>34256</v>
      </c>
    </row>
    <row r="13" spans="1:38" x14ac:dyDescent="0.2">
      <c r="E13" s="4"/>
    </row>
    <row r="14" spans="1:38" x14ac:dyDescent="0.2">
      <c r="D14" s="9" t="s">
        <v>5</v>
      </c>
      <c r="E14" s="10">
        <f>E11/E12</f>
        <v>0.52843297524521249</v>
      </c>
      <c r="F14" s="9"/>
    </row>
    <row r="15" spans="1:38" x14ac:dyDescent="0.2">
      <c r="D15" s="9" t="s">
        <v>4</v>
      </c>
      <c r="E15" s="10">
        <f>E18/E12</f>
        <v>0.16303713218122373</v>
      </c>
      <c r="F15" s="9"/>
    </row>
    <row r="16" spans="1:38" x14ac:dyDescent="0.2">
      <c r="E16" s="4"/>
    </row>
    <row r="17" spans="1:20" x14ac:dyDescent="0.2">
      <c r="E17" s="4"/>
    </row>
    <row r="18" spans="1:20" x14ac:dyDescent="0.2">
      <c r="E18" s="4">
        <f>SUM(E5:E6)</f>
        <v>5585</v>
      </c>
    </row>
    <row r="19" spans="1:20" x14ac:dyDescent="0.2">
      <c r="E19" s="4"/>
    </row>
    <row r="20" spans="1:20" x14ac:dyDescent="0.2">
      <c r="C20" s="17" t="s">
        <v>125</v>
      </c>
      <c r="D20" s="17"/>
      <c r="E20" s="17"/>
      <c r="F20" s="17" t="s">
        <v>126</v>
      </c>
      <c r="G20" s="17"/>
      <c r="H20" s="17"/>
      <c r="I20" s="17" t="s">
        <v>127</v>
      </c>
      <c r="J20" s="17"/>
      <c r="K20" s="17"/>
      <c r="L20" s="16" t="s">
        <v>128</v>
      </c>
      <c r="M20" s="16"/>
      <c r="N20" s="16"/>
      <c r="O20" s="16" t="s">
        <v>129</v>
      </c>
      <c r="P20" s="16"/>
      <c r="Q20" s="16"/>
      <c r="R20" s="16" t="s">
        <v>130</v>
      </c>
      <c r="S20" s="16"/>
      <c r="T20" s="16"/>
    </row>
    <row r="21" spans="1:20" x14ac:dyDescent="0.2">
      <c r="A21" s="2" t="s">
        <v>0</v>
      </c>
      <c r="B21" s="2" t="s">
        <v>2</v>
      </c>
      <c r="E21" s="4"/>
    </row>
    <row r="22" spans="1:20" x14ac:dyDescent="0.2">
      <c r="A22" s="1">
        <v>37035011101</v>
      </c>
      <c r="B22" s="1" t="s">
        <v>3</v>
      </c>
      <c r="D22" s="1">
        <v>2</v>
      </c>
      <c r="E22" s="4"/>
      <c r="G22" s="1">
        <v>1</v>
      </c>
      <c r="J22" s="1">
        <v>1</v>
      </c>
      <c r="M22" s="1">
        <v>0</v>
      </c>
      <c r="P22" s="1">
        <v>0</v>
      </c>
      <c r="S22" s="1">
        <v>0</v>
      </c>
    </row>
    <row r="23" spans="1:20" x14ac:dyDescent="0.2">
      <c r="A23" s="1">
        <v>37035010700</v>
      </c>
      <c r="B23" s="1" t="s">
        <v>3</v>
      </c>
      <c r="D23" s="1">
        <v>1</v>
      </c>
      <c r="E23" s="4"/>
      <c r="G23" s="1">
        <v>2</v>
      </c>
      <c r="J23" s="1">
        <v>1</v>
      </c>
      <c r="M23" s="1">
        <v>0</v>
      </c>
      <c r="P23" s="1">
        <v>0</v>
      </c>
      <c r="S23" s="1">
        <v>0</v>
      </c>
    </row>
    <row r="24" spans="1:20" x14ac:dyDescent="0.2">
      <c r="A24" s="1">
        <v>37035010900</v>
      </c>
      <c r="B24" s="1" t="s">
        <v>3</v>
      </c>
      <c r="D24" s="1">
        <v>1</v>
      </c>
      <c r="E24" s="4"/>
      <c r="G24" s="1">
        <v>2</v>
      </c>
      <c r="J24" s="1">
        <v>2</v>
      </c>
      <c r="M24" s="1">
        <v>1</v>
      </c>
      <c r="P24" s="1">
        <v>1</v>
      </c>
      <c r="S24" s="1">
        <v>0</v>
      </c>
    </row>
    <row r="25" spans="1:20" x14ac:dyDescent="0.2">
      <c r="A25" s="1">
        <v>37035010600</v>
      </c>
      <c r="B25" s="1" t="s">
        <v>3</v>
      </c>
      <c r="D25" s="1">
        <v>1</v>
      </c>
      <c r="E25" s="4"/>
      <c r="G25" s="1">
        <v>1</v>
      </c>
      <c r="J25" s="1">
        <v>1</v>
      </c>
      <c r="M25" s="1">
        <v>0</v>
      </c>
      <c r="P25" s="1">
        <v>0</v>
      </c>
      <c r="S25" s="1">
        <v>1</v>
      </c>
    </row>
    <row r="26" spans="1:20" x14ac:dyDescent="0.2">
      <c r="A26" s="7">
        <v>37023021100</v>
      </c>
      <c r="B26" s="7" t="s">
        <v>117</v>
      </c>
      <c r="D26" s="1">
        <v>2</v>
      </c>
      <c r="E26" s="4"/>
      <c r="G26" s="1">
        <v>1</v>
      </c>
      <c r="J26" s="1">
        <v>1</v>
      </c>
      <c r="M26" s="1">
        <v>0</v>
      </c>
      <c r="P26" s="1">
        <v>1</v>
      </c>
      <c r="S26" s="1">
        <v>1</v>
      </c>
    </row>
    <row r="27" spans="1:20" x14ac:dyDescent="0.2">
      <c r="A27" s="1">
        <v>37027031402</v>
      </c>
      <c r="B27" s="1" t="s">
        <v>118</v>
      </c>
      <c r="D27" s="1">
        <v>2</v>
      </c>
      <c r="E27" s="4"/>
      <c r="G27" s="1">
        <v>2</v>
      </c>
      <c r="J27" s="1">
        <v>1</v>
      </c>
      <c r="M27" s="1">
        <v>0</v>
      </c>
      <c r="P27" s="1">
        <v>0</v>
      </c>
      <c r="S27" s="1">
        <v>1</v>
      </c>
    </row>
    <row r="28" spans="1:20" x14ac:dyDescent="0.2">
      <c r="A28" s="1">
        <v>37027031300</v>
      </c>
      <c r="B28" s="1" t="s">
        <v>118</v>
      </c>
      <c r="D28" s="1">
        <v>2</v>
      </c>
      <c r="E28" s="4"/>
      <c r="G28" s="1">
        <v>0</v>
      </c>
      <c r="J28" s="1">
        <v>0</v>
      </c>
      <c r="M28" s="1">
        <v>0</v>
      </c>
      <c r="P28" s="1">
        <v>1</v>
      </c>
      <c r="S28" s="1">
        <v>1</v>
      </c>
    </row>
    <row r="29" spans="1:20" x14ac:dyDescent="0.2">
      <c r="E29" s="4"/>
    </row>
    <row r="30" spans="1:20" x14ac:dyDescent="0.2">
      <c r="D30" s="5">
        <f>AVERAGE(D22:D29)</f>
        <v>1.5714285714285714</v>
      </c>
      <c r="G30" s="1">
        <f t="shared" ref="G30:S30" si="0">AVERAGE(G22:G29)</f>
        <v>1.2857142857142858</v>
      </c>
      <c r="J30" s="1">
        <f t="shared" si="0"/>
        <v>1</v>
      </c>
      <c r="M30" s="1">
        <f t="shared" si="0"/>
        <v>0.14285714285714285</v>
      </c>
      <c r="P30" s="1">
        <f t="shared" si="0"/>
        <v>0.42857142857142855</v>
      </c>
      <c r="S30" s="1">
        <f t="shared" si="0"/>
        <v>0.5714285714285714</v>
      </c>
    </row>
    <row r="31" spans="1:20" x14ac:dyDescent="0.2">
      <c r="E31" s="4"/>
    </row>
    <row r="32" spans="1:20" x14ac:dyDescent="0.2">
      <c r="E32" s="4"/>
    </row>
    <row r="33" spans="1:13" x14ac:dyDescent="0.2">
      <c r="E33" s="4"/>
    </row>
    <row r="34" spans="1:13" x14ac:dyDescent="0.2">
      <c r="A34" s="1" t="s">
        <v>131</v>
      </c>
      <c r="E34" s="4"/>
    </row>
    <row r="35" spans="1:13" x14ac:dyDescent="0.2">
      <c r="E35" s="4"/>
    </row>
    <row r="36" spans="1:13" x14ac:dyDescent="0.2">
      <c r="E36" s="4">
        <v>2010</v>
      </c>
      <c r="F36" s="1">
        <v>2020</v>
      </c>
      <c r="G36" s="1">
        <v>2030</v>
      </c>
      <c r="H36" s="1">
        <v>2040</v>
      </c>
      <c r="I36" s="1">
        <v>2050</v>
      </c>
      <c r="K36" s="1" t="s">
        <v>134</v>
      </c>
    </row>
    <row r="37" spans="1:13" x14ac:dyDescent="0.2">
      <c r="A37" s="1" t="s">
        <v>117</v>
      </c>
      <c r="E37" s="12">
        <v>90824</v>
      </c>
      <c r="F37" s="12">
        <v>87619</v>
      </c>
      <c r="G37" s="12">
        <v>87754</v>
      </c>
      <c r="H37" s="12">
        <v>87609</v>
      </c>
      <c r="I37" s="12">
        <v>87447</v>
      </c>
      <c r="J37" s="12"/>
      <c r="K37" s="13">
        <f>(I37-E37)/I37</f>
        <v>-3.8617676992921429E-2</v>
      </c>
      <c r="L37" s="12"/>
      <c r="M37" s="12"/>
    </row>
    <row r="38" spans="1:13" x14ac:dyDescent="0.2">
      <c r="A38" s="1" t="s">
        <v>118</v>
      </c>
      <c r="E38" s="12">
        <v>83049</v>
      </c>
      <c r="F38" s="12">
        <v>80620</v>
      </c>
      <c r="G38" s="12">
        <v>81250</v>
      </c>
      <c r="H38" s="12">
        <v>81260</v>
      </c>
      <c r="I38" s="12">
        <v>81259</v>
      </c>
      <c r="J38" s="12"/>
      <c r="K38" s="13">
        <f t="shared" ref="K38:K39" si="1">(I38-E38)/I38</f>
        <v>-2.2028329169691972E-2</v>
      </c>
      <c r="L38" s="12"/>
      <c r="M38" s="12"/>
    </row>
    <row r="39" spans="1:13" x14ac:dyDescent="0.2">
      <c r="A39" s="1" t="s">
        <v>3</v>
      </c>
      <c r="E39" s="12">
        <v>154742</v>
      </c>
      <c r="F39" s="12">
        <v>160792</v>
      </c>
      <c r="G39" s="12">
        <v>171122</v>
      </c>
      <c r="H39" s="12">
        <v>181761</v>
      </c>
      <c r="I39" s="12">
        <v>192303</v>
      </c>
      <c r="J39" s="12"/>
      <c r="K39" s="13">
        <f t="shared" si="1"/>
        <v>0.19532196585596689</v>
      </c>
      <c r="L39" s="12"/>
      <c r="M39" s="12"/>
    </row>
    <row r="40" spans="1:13" x14ac:dyDescent="0.2">
      <c r="K40" s="13"/>
    </row>
    <row r="41" spans="1:13" x14ac:dyDescent="0.2">
      <c r="B41" s="1" t="s">
        <v>133</v>
      </c>
      <c r="E41" s="4">
        <f>SUM(E36:E40)</f>
        <v>330625</v>
      </c>
      <c r="F41" s="4">
        <f t="shared" ref="F41:I41" si="2">SUM(F36:F40)</f>
        <v>331051</v>
      </c>
      <c r="G41" s="4">
        <f t="shared" si="2"/>
        <v>342156</v>
      </c>
      <c r="H41" s="4">
        <f t="shared" si="2"/>
        <v>352670</v>
      </c>
      <c r="I41" s="4">
        <f t="shared" si="2"/>
        <v>363059</v>
      </c>
      <c r="K41" s="13">
        <f>(I41-E41)/I41</f>
        <v>8.9335342189561476E-2</v>
      </c>
    </row>
    <row r="43" spans="1:13" ht="15" x14ac:dyDescent="0.25">
      <c r="A43" s="11" t="s">
        <v>135</v>
      </c>
    </row>
    <row r="44" spans="1:13" ht="15" x14ac:dyDescent="0.25">
      <c r="A44" s="11" t="s">
        <v>132</v>
      </c>
    </row>
    <row r="48" spans="1:13" x14ac:dyDescent="0.2">
      <c r="B48" s="14" t="s">
        <v>136</v>
      </c>
    </row>
    <row r="49" spans="1:67" x14ac:dyDescent="0.2">
      <c r="A49" s="1" t="s">
        <v>1</v>
      </c>
    </row>
    <row r="51" spans="1:67" ht="48" x14ac:dyDescent="0.2">
      <c r="A51" s="2" t="s">
        <v>0</v>
      </c>
      <c r="B51" s="2" t="s">
        <v>2</v>
      </c>
      <c r="C51" s="2" t="s">
        <v>4</v>
      </c>
      <c r="D51" s="2" t="s">
        <v>5</v>
      </c>
      <c r="E51" s="2" t="s">
        <v>124</v>
      </c>
      <c r="F51" s="2" t="s">
        <v>6</v>
      </c>
      <c r="G51" s="2" t="s">
        <v>8</v>
      </c>
      <c r="H51" s="2" t="s">
        <v>10</v>
      </c>
      <c r="I51" s="2" t="s">
        <v>12</v>
      </c>
      <c r="J51" s="2" t="s">
        <v>14</v>
      </c>
      <c r="K51" s="3" t="s">
        <v>16</v>
      </c>
      <c r="L51" s="2" t="s">
        <v>18</v>
      </c>
      <c r="M51" s="2" t="s">
        <v>20</v>
      </c>
      <c r="N51" s="2" t="s">
        <v>22</v>
      </c>
      <c r="O51" s="2" t="s">
        <v>24</v>
      </c>
      <c r="P51" s="2" t="s">
        <v>26</v>
      </c>
      <c r="Q51" s="3" t="s">
        <v>32</v>
      </c>
      <c r="R51" s="2" t="s">
        <v>28</v>
      </c>
      <c r="S51" s="2" t="s">
        <v>33</v>
      </c>
      <c r="T51" s="2" t="s">
        <v>31</v>
      </c>
      <c r="U51" s="2" t="s">
        <v>35</v>
      </c>
      <c r="V51" s="2" t="s">
        <v>123</v>
      </c>
      <c r="W51" s="2" t="s">
        <v>38</v>
      </c>
      <c r="X51" s="2" t="s">
        <v>40</v>
      </c>
      <c r="Y51" s="2" t="s">
        <v>42</v>
      </c>
      <c r="Z51" s="2" t="s">
        <v>44</v>
      </c>
      <c r="AA51" s="2" t="s">
        <v>46</v>
      </c>
      <c r="AB51" s="2" t="s">
        <v>48</v>
      </c>
      <c r="AC51" s="2" t="s">
        <v>50</v>
      </c>
      <c r="AD51" s="2" t="s">
        <v>52</v>
      </c>
      <c r="AE51" s="2" t="s">
        <v>54</v>
      </c>
      <c r="AF51" s="2" t="s">
        <v>56</v>
      </c>
      <c r="AG51" s="2" t="s">
        <v>58</v>
      </c>
      <c r="AH51" s="2" t="s">
        <v>60</v>
      </c>
      <c r="AI51" s="2" t="s">
        <v>122</v>
      </c>
      <c r="AJ51" s="3" t="s">
        <v>63</v>
      </c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x14ac:dyDescent="0.2">
      <c r="A52" s="1">
        <v>37035011101</v>
      </c>
      <c r="B52" s="1" t="s">
        <v>3</v>
      </c>
      <c r="C52" s="5" t="s">
        <v>37</v>
      </c>
      <c r="D52" s="15" t="s">
        <v>84</v>
      </c>
      <c r="E52" s="4">
        <v>3885</v>
      </c>
      <c r="F52" s="5" t="s">
        <v>7</v>
      </c>
      <c r="G52" s="1" t="s">
        <v>9</v>
      </c>
      <c r="H52" s="1" t="s">
        <v>11</v>
      </c>
      <c r="I52" s="1" t="s">
        <v>13</v>
      </c>
      <c r="J52" s="1" t="s">
        <v>15</v>
      </c>
      <c r="K52" s="1" t="s">
        <v>17</v>
      </c>
      <c r="L52" s="1" t="s">
        <v>19</v>
      </c>
      <c r="M52" s="1" t="s">
        <v>21</v>
      </c>
      <c r="N52" s="1" t="s">
        <v>23</v>
      </c>
      <c r="O52" s="1" t="s">
        <v>25</v>
      </c>
      <c r="P52" s="1" t="s">
        <v>27</v>
      </c>
      <c r="Q52" s="1" t="s">
        <v>27</v>
      </c>
      <c r="R52" s="1" t="s">
        <v>29</v>
      </c>
      <c r="S52" s="1" t="s">
        <v>30</v>
      </c>
      <c r="T52" s="1" t="s">
        <v>34</v>
      </c>
      <c r="U52" s="1" t="s">
        <v>36</v>
      </c>
      <c r="V52" s="1" t="s">
        <v>37</v>
      </c>
      <c r="W52" s="1" t="s">
        <v>39</v>
      </c>
      <c r="X52" s="1" t="s">
        <v>41</v>
      </c>
      <c r="Y52" s="1" t="s">
        <v>43</v>
      </c>
      <c r="Z52" s="1" t="s">
        <v>45</v>
      </c>
      <c r="AA52" s="1" t="s">
        <v>47</v>
      </c>
      <c r="AB52" s="1" t="s">
        <v>49</v>
      </c>
      <c r="AC52" s="1" t="s">
        <v>51</v>
      </c>
      <c r="AD52" s="1" t="s">
        <v>53</v>
      </c>
      <c r="AE52" s="1" t="s">
        <v>55</v>
      </c>
      <c r="AF52" s="1" t="s">
        <v>57</v>
      </c>
      <c r="AG52" s="1" t="s">
        <v>59</v>
      </c>
      <c r="AH52" s="1" t="s">
        <v>61</v>
      </c>
      <c r="AI52" s="5" t="s">
        <v>62</v>
      </c>
      <c r="AJ52" s="6">
        <v>0.15</v>
      </c>
    </row>
    <row r="53" spans="1:67" x14ac:dyDescent="0.2">
      <c r="A53" s="1">
        <v>37035010700</v>
      </c>
      <c r="B53" s="1" t="s">
        <v>3</v>
      </c>
      <c r="C53" s="5" t="s">
        <v>84</v>
      </c>
      <c r="D53" s="1" t="s">
        <v>84</v>
      </c>
      <c r="E53" s="4">
        <v>2366</v>
      </c>
      <c r="F53" s="1" t="s">
        <v>39</v>
      </c>
      <c r="G53" s="1" t="s">
        <v>64</v>
      </c>
      <c r="H53" s="1" t="s">
        <v>65</v>
      </c>
      <c r="I53" s="1" t="s">
        <v>13</v>
      </c>
      <c r="J53" s="1" t="s">
        <v>15</v>
      </c>
      <c r="K53" s="5" t="s">
        <v>66</v>
      </c>
      <c r="L53" s="1" t="s">
        <v>67</v>
      </c>
      <c r="M53" s="1" t="s">
        <v>21</v>
      </c>
      <c r="N53" s="1" t="s">
        <v>68</v>
      </c>
      <c r="O53" s="1" t="s">
        <v>69</v>
      </c>
      <c r="P53" s="1" t="s">
        <v>70</v>
      </c>
      <c r="Q53" s="5" t="s">
        <v>71</v>
      </c>
      <c r="R53" s="1" t="s">
        <v>72</v>
      </c>
      <c r="S53" s="1" t="s">
        <v>73</v>
      </c>
      <c r="T53" s="7" t="s">
        <v>74</v>
      </c>
      <c r="U53" s="7" t="s">
        <v>75</v>
      </c>
      <c r="V53" s="7" t="s">
        <v>37</v>
      </c>
      <c r="W53" s="7" t="s">
        <v>39</v>
      </c>
      <c r="X53" s="7" t="s">
        <v>57</v>
      </c>
      <c r="Y53" s="7" t="s">
        <v>76</v>
      </c>
      <c r="Z53" s="7" t="s">
        <v>36</v>
      </c>
      <c r="AA53" s="7" t="s">
        <v>77</v>
      </c>
      <c r="AB53" s="7" t="s">
        <v>78</v>
      </c>
      <c r="AC53" s="1" t="s">
        <v>79</v>
      </c>
      <c r="AD53" s="5" t="s">
        <v>80</v>
      </c>
      <c r="AE53" s="1" t="s">
        <v>81</v>
      </c>
      <c r="AF53" s="1" t="s">
        <v>82</v>
      </c>
      <c r="AG53" s="1" t="s">
        <v>74</v>
      </c>
      <c r="AH53" s="1" t="s">
        <v>70</v>
      </c>
      <c r="AI53" s="1" t="s">
        <v>83</v>
      </c>
      <c r="AJ53" s="6">
        <v>0.24</v>
      </c>
    </row>
    <row r="54" spans="1:67" x14ac:dyDescent="0.2">
      <c r="A54" s="1">
        <v>37035010900</v>
      </c>
      <c r="B54" s="1" t="s">
        <v>3</v>
      </c>
      <c r="C54" s="5" t="s">
        <v>84</v>
      </c>
      <c r="D54" s="1" t="s">
        <v>84</v>
      </c>
      <c r="E54" s="4">
        <v>3219</v>
      </c>
      <c r="F54" s="1" t="s">
        <v>15</v>
      </c>
      <c r="G54" s="1" t="s">
        <v>9</v>
      </c>
      <c r="H54" s="1" t="s">
        <v>85</v>
      </c>
      <c r="I54" s="1" t="s">
        <v>86</v>
      </c>
      <c r="J54" s="1" t="s">
        <v>15</v>
      </c>
      <c r="K54" s="5" t="s">
        <v>87</v>
      </c>
      <c r="L54" s="1" t="s">
        <v>69</v>
      </c>
      <c r="M54" s="1" t="s">
        <v>88</v>
      </c>
      <c r="N54" s="5" t="s">
        <v>89</v>
      </c>
      <c r="O54" s="5" t="s">
        <v>90</v>
      </c>
      <c r="P54" s="5" t="s">
        <v>91</v>
      </c>
      <c r="Q54" s="5" t="s">
        <v>91</v>
      </c>
      <c r="R54" s="7" t="s">
        <v>76</v>
      </c>
      <c r="S54" s="7" t="s">
        <v>92</v>
      </c>
      <c r="T54" s="7" t="s">
        <v>83</v>
      </c>
      <c r="U54" s="7" t="s">
        <v>68</v>
      </c>
      <c r="V54" s="7" t="s">
        <v>37</v>
      </c>
      <c r="W54" s="7" t="s">
        <v>39</v>
      </c>
      <c r="X54" s="7" t="s">
        <v>74</v>
      </c>
      <c r="Y54" s="7" t="s">
        <v>93</v>
      </c>
      <c r="Z54" s="7" t="s">
        <v>94</v>
      </c>
      <c r="AA54" s="7" t="s">
        <v>53</v>
      </c>
      <c r="AB54" s="7" t="s">
        <v>95</v>
      </c>
      <c r="AC54" s="7" t="s">
        <v>9</v>
      </c>
      <c r="AD54" s="7" t="s">
        <v>66</v>
      </c>
      <c r="AE54" s="7" t="s">
        <v>34</v>
      </c>
      <c r="AF54" s="7" t="s">
        <v>41</v>
      </c>
      <c r="AG54" s="5" t="s">
        <v>87</v>
      </c>
      <c r="AH54" s="5" t="s">
        <v>89</v>
      </c>
      <c r="AI54" s="5" t="s">
        <v>96</v>
      </c>
      <c r="AJ54" s="6">
        <v>0.24</v>
      </c>
    </row>
    <row r="55" spans="1:67" x14ac:dyDescent="0.2">
      <c r="A55" s="1">
        <v>37035010600</v>
      </c>
      <c r="B55" s="1" t="s">
        <v>3</v>
      </c>
      <c r="C55" s="5" t="s">
        <v>37</v>
      </c>
      <c r="D55" s="1" t="s">
        <v>84</v>
      </c>
      <c r="E55" s="4">
        <v>6517</v>
      </c>
      <c r="F55" s="1" t="s">
        <v>51</v>
      </c>
      <c r="G55" s="1" t="s">
        <v>75</v>
      </c>
      <c r="H55" s="1" t="s">
        <v>97</v>
      </c>
      <c r="I55" s="1" t="s">
        <v>73</v>
      </c>
      <c r="J55" s="1" t="s">
        <v>15</v>
      </c>
      <c r="K55" s="5" t="s">
        <v>64</v>
      </c>
      <c r="L55" s="1" t="s">
        <v>98</v>
      </c>
      <c r="M55" s="1" t="s">
        <v>21</v>
      </c>
      <c r="N55" s="1" t="s">
        <v>17</v>
      </c>
      <c r="O55" s="1" t="s">
        <v>99</v>
      </c>
      <c r="P55" s="1" t="s">
        <v>100</v>
      </c>
      <c r="Q55" s="1" t="s">
        <v>53</v>
      </c>
      <c r="R55" s="7" t="s">
        <v>77</v>
      </c>
      <c r="S55" s="7" t="s">
        <v>77</v>
      </c>
      <c r="T55" s="7" t="s">
        <v>64</v>
      </c>
      <c r="U55" s="7" t="s">
        <v>92</v>
      </c>
      <c r="V55" s="7" t="s">
        <v>37</v>
      </c>
      <c r="W55" s="7" t="s">
        <v>39</v>
      </c>
      <c r="X55" s="7" t="s">
        <v>69</v>
      </c>
      <c r="Y55" s="7" t="s">
        <v>101</v>
      </c>
      <c r="Z55" s="7" t="s">
        <v>36</v>
      </c>
      <c r="AA55" s="7" t="s">
        <v>102</v>
      </c>
      <c r="AB55" s="7" t="s">
        <v>29</v>
      </c>
      <c r="AC55" s="7" t="s">
        <v>68</v>
      </c>
      <c r="AD55" s="5" t="s">
        <v>89</v>
      </c>
      <c r="AE55" s="7" t="s">
        <v>47</v>
      </c>
      <c r="AF55" s="7" t="s">
        <v>99</v>
      </c>
      <c r="AG55" s="7" t="s">
        <v>103</v>
      </c>
      <c r="AH55" s="7" t="s">
        <v>67</v>
      </c>
      <c r="AI55" s="7" t="s">
        <v>82</v>
      </c>
      <c r="AJ55" s="6">
        <v>0.15</v>
      </c>
    </row>
    <row r="56" spans="1:67" x14ac:dyDescent="0.2">
      <c r="A56" s="7">
        <v>37023021100</v>
      </c>
      <c r="B56" s="7" t="s">
        <v>117</v>
      </c>
      <c r="C56" s="5" t="s">
        <v>37</v>
      </c>
      <c r="D56" s="7" t="s">
        <v>84</v>
      </c>
      <c r="E56" s="8">
        <v>6000</v>
      </c>
      <c r="F56" s="5" t="s">
        <v>119</v>
      </c>
      <c r="G56" s="7" t="s">
        <v>120</v>
      </c>
      <c r="H56" s="7" t="s">
        <v>53</v>
      </c>
      <c r="I56" s="7" t="s">
        <v>108</v>
      </c>
      <c r="J56" s="1" t="s">
        <v>15</v>
      </c>
      <c r="K56" s="5" t="s">
        <v>27</v>
      </c>
      <c r="L56" s="7" t="s">
        <v>105</v>
      </c>
      <c r="M56" s="7" t="s">
        <v>47</v>
      </c>
      <c r="N56" s="7" t="s">
        <v>102</v>
      </c>
      <c r="O56" s="7" t="s">
        <v>108</v>
      </c>
      <c r="P56" s="7" t="s">
        <v>64</v>
      </c>
      <c r="Q56" s="7" t="s">
        <v>74</v>
      </c>
      <c r="R56" s="7" t="s">
        <v>19</v>
      </c>
      <c r="S56" s="7" t="s">
        <v>115</v>
      </c>
      <c r="T56" s="7" t="s">
        <v>120</v>
      </c>
      <c r="U56" s="7" t="s">
        <v>121</v>
      </c>
      <c r="V56" s="7" t="s">
        <v>37</v>
      </c>
      <c r="W56" s="7" t="s">
        <v>39</v>
      </c>
      <c r="X56" s="7" t="s">
        <v>65</v>
      </c>
      <c r="Y56" s="7" t="s">
        <v>108</v>
      </c>
      <c r="Z56" s="7" t="s">
        <v>78</v>
      </c>
      <c r="AA56" s="7" t="s">
        <v>109</v>
      </c>
      <c r="AB56" s="7" t="s">
        <v>72</v>
      </c>
      <c r="AC56" s="7" t="s">
        <v>45</v>
      </c>
      <c r="AD56" s="7" t="s">
        <v>83</v>
      </c>
      <c r="AE56" s="7" t="s">
        <v>73</v>
      </c>
      <c r="AF56" s="7" t="s">
        <v>49</v>
      </c>
      <c r="AG56" s="7" t="s">
        <v>102</v>
      </c>
      <c r="AH56" s="7" t="s">
        <v>67</v>
      </c>
      <c r="AI56" s="7" t="s">
        <v>69</v>
      </c>
      <c r="AJ56" s="6">
        <v>0.15</v>
      </c>
      <c r="AK56" s="7"/>
      <c r="AL56" s="7"/>
    </row>
    <row r="57" spans="1:67" x14ac:dyDescent="0.2">
      <c r="A57" s="1">
        <v>37027031402</v>
      </c>
      <c r="B57" s="1" t="s">
        <v>118</v>
      </c>
      <c r="C57" s="5" t="s">
        <v>37</v>
      </c>
      <c r="D57" s="1" t="s">
        <v>37</v>
      </c>
      <c r="E57" s="4">
        <v>3357</v>
      </c>
      <c r="F57" s="5" t="s">
        <v>7</v>
      </c>
      <c r="G57" s="1" t="s">
        <v>75</v>
      </c>
      <c r="H57" s="1" t="s">
        <v>104</v>
      </c>
      <c r="I57" s="1" t="s">
        <v>105</v>
      </c>
      <c r="J57" s="1" t="s">
        <v>15</v>
      </c>
      <c r="K57" s="7" t="s">
        <v>11</v>
      </c>
      <c r="L57" s="1" t="s">
        <v>106</v>
      </c>
      <c r="M57" s="1" t="s">
        <v>15</v>
      </c>
      <c r="N57" s="1" t="s">
        <v>106</v>
      </c>
      <c r="O57" s="1" t="s">
        <v>77</v>
      </c>
      <c r="P57" s="1" t="s">
        <v>53</v>
      </c>
      <c r="Q57" s="5" t="s">
        <v>89</v>
      </c>
      <c r="R57" s="7" t="s">
        <v>95</v>
      </c>
      <c r="S57" s="7" t="s">
        <v>107</v>
      </c>
      <c r="T57" s="7" t="s">
        <v>83</v>
      </c>
      <c r="U57" s="7" t="s">
        <v>108</v>
      </c>
      <c r="V57" s="7" t="s">
        <v>37</v>
      </c>
      <c r="W57" s="7" t="s">
        <v>39</v>
      </c>
      <c r="X57" s="7" t="s">
        <v>15</v>
      </c>
      <c r="Y57" s="7" t="s">
        <v>67</v>
      </c>
      <c r="Z57" s="7" t="s">
        <v>59</v>
      </c>
      <c r="AA57" s="7" t="s">
        <v>109</v>
      </c>
      <c r="AB57" s="7" t="s">
        <v>86</v>
      </c>
      <c r="AC57" s="7" t="s">
        <v>105</v>
      </c>
      <c r="AD57" s="7" t="s">
        <v>77</v>
      </c>
      <c r="AE57" s="7" t="s">
        <v>53</v>
      </c>
      <c r="AF57" s="7" t="s">
        <v>17</v>
      </c>
      <c r="AG57" s="7" t="s">
        <v>51</v>
      </c>
      <c r="AH57" s="7" t="s">
        <v>110</v>
      </c>
      <c r="AI57" s="7" t="s">
        <v>59</v>
      </c>
      <c r="AJ57" s="6">
        <v>0.2</v>
      </c>
    </row>
    <row r="58" spans="1:67" x14ac:dyDescent="0.2">
      <c r="A58" s="1">
        <v>37027031300</v>
      </c>
      <c r="B58" s="1" t="s">
        <v>118</v>
      </c>
      <c r="C58" s="5" t="s">
        <v>37</v>
      </c>
      <c r="D58" s="1" t="s">
        <v>37</v>
      </c>
      <c r="E58" s="4">
        <v>8912</v>
      </c>
      <c r="F58" s="5" t="s">
        <v>7</v>
      </c>
      <c r="G58" s="1" t="s">
        <v>100</v>
      </c>
      <c r="H58" s="1" t="s">
        <v>104</v>
      </c>
      <c r="I58" s="1" t="s">
        <v>100</v>
      </c>
      <c r="J58" s="1" t="s">
        <v>15</v>
      </c>
      <c r="K58" s="7" t="s">
        <v>111</v>
      </c>
      <c r="L58" s="1" t="s">
        <v>13</v>
      </c>
      <c r="M58" s="1" t="s">
        <v>103</v>
      </c>
      <c r="N58" s="1" t="s">
        <v>105</v>
      </c>
      <c r="O58" s="1" t="s">
        <v>61</v>
      </c>
      <c r="P58" s="1" t="s">
        <v>51</v>
      </c>
      <c r="Q58" s="7" t="s">
        <v>78</v>
      </c>
      <c r="R58" s="7" t="s">
        <v>112</v>
      </c>
      <c r="S58" s="7" t="s">
        <v>113</v>
      </c>
      <c r="T58" s="7" t="s">
        <v>79</v>
      </c>
      <c r="U58" s="7" t="s">
        <v>114</v>
      </c>
      <c r="V58" s="7" t="s">
        <v>37</v>
      </c>
      <c r="W58" s="7" t="s">
        <v>39</v>
      </c>
      <c r="X58" s="7" t="s">
        <v>47</v>
      </c>
      <c r="Y58" s="7" t="s">
        <v>98</v>
      </c>
      <c r="Z58" s="7" t="s">
        <v>98</v>
      </c>
      <c r="AA58" s="7" t="s">
        <v>115</v>
      </c>
      <c r="AB58" s="7" t="s">
        <v>25</v>
      </c>
      <c r="AC58" s="7" t="s">
        <v>94</v>
      </c>
      <c r="AD58" s="7" t="s">
        <v>13</v>
      </c>
      <c r="AE58" s="5" t="s">
        <v>89</v>
      </c>
      <c r="AF58" s="7" t="s">
        <v>61</v>
      </c>
      <c r="AG58" s="7" t="s">
        <v>116</v>
      </c>
      <c r="AH58" s="7" t="s">
        <v>77</v>
      </c>
      <c r="AI58" s="7" t="s">
        <v>70</v>
      </c>
      <c r="AJ58" s="6">
        <v>0.16</v>
      </c>
    </row>
    <row r="59" spans="1:67" x14ac:dyDescent="0.2">
      <c r="E59" s="4">
        <f>SUM(E53:E56)</f>
        <v>18102</v>
      </c>
    </row>
    <row r="60" spans="1:67" x14ac:dyDescent="0.2">
      <c r="E60" s="4">
        <f>SUM(E52:E58)</f>
        <v>34256</v>
      </c>
    </row>
    <row r="61" spans="1:67" x14ac:dyDescent="0.2">
      <c r="E61" s="4"/>
    </row>
    <row r="62" spans="1:67" x14ac:dyDescent="0.2">
      <c r="D62" s="9" t="s">
        <v>5</v>
      </c>
      <c r="E62" s="10">
        <f>E59/E60</f>
        <v>0.52843297524521249</v>
      </c>
      <c r="F62" s="9"/>
    </row>
    <row r="63" spans="1:67" x14ac:dyDescent="0.2">
      <c r="D63" s="9" t="s">
        <v>4</v>
      </c>
      <c r="E63" s="10">
        <f>E66/E60</f>
        <v>0.16303713218122373</v>
      </c>
      <c r="F63" s="9"/>
    </row>
    <row r="64" spans="1:67" x14ac:dyDescent="0.2">
      <c r="E64" s="4"/>
    </row>
    <row r="65" spans="1:20" x14ac:dyDescent="0.2">
      <c r="E65" s="4"/>
    </row>
    <row r="66" spans="1:20" x14ac:dyDescent="0.2">
      <c r="E66" s="4">
        <f>SUM(E53:E54)</f>
        <v>5585</v>
      </c>
    </row>
    <row r="67" spans="1:20" x14ac:dyDescent="0.2">
      <c r="A67" s="1" t="s">
        <v>137</v>
      </c>
      <c r="E67" s="4"/>
    </row>
    <row r="68" spans="1:20" x14ac:dyDescent="0.2">
      <c r="E68" s="4"/>
    </row>
    <row r="69" spans="1:20" x14ac:dyDescent="0.2">
      <c r="C69" s="17" t="s">
        <v>125</v>
      </c>
      <c r="D69" s="17"/>
      <c r="E69" s="17"/>
      <c r="F69" s="17" t="s">
        <v>126</v>
      </c>
      <c r="G69" s="17"/>
      <c r="H69" s="17"/>
      <c r="I69" s="17" t="s">
        <v>127</v>
      </c>
      <c r="J69" s="17"/>
      <c r="K69" s="17"/>
      <c r="L69" s="16" t="s">
        <v>128</v>
      </c>
      <c r="M69" s="16"/>
      <c r="N69" s="16"/>
      <c r="O69" s="16" t="s">
        <v>129</v>
      </c>
      <c r="P69" s="16"/>
      <c r="Q69" s="16"/>
      <c r="R69" s="16" t="s">
        <v>130</v>
      </c>
      <c r="S69" s="16"/>
      <c r="T69" s="16"/>
    </row>
    <row r="70" spans="1:20" x14ac:dyDescent="0.2">
      <c r="A70" s="2" t="s">
        <v>0</v>
      </c>
      <c r="B70" s="2" t="s">
        <v>2</v>
      </c>
      <c r="E70" s="4"/>
    </row>
    <row r="71" spans="1:20" x14ac:dyDescent="0.2">
      <c r="A71" s="1">
        <v>37035011101</v>
      </c>
      <c r="B71" s="1" t="s">
        <v>3</v>
      </c>
      <c r="D71" s="1">
        <v>2</v>
      </c>
      <c r="E71" s="4"/>
      <c r="G71" s="1">
        <v>1</v>
      </c>
      <c r="J71" s="1">
        <v>1</v>
      </c>
      <c r="M71" s="1">
        <v>0</v>
      </c>
      <c r="P71" s="1">
        <v>0</v>
      </c>
      <c r="S71" s="1">
        <v>0</v>
      </c>
    </row>
    <row r="72" spans="1:20" x14ac:dyDescent="0.2">
      <c r="A72" s="1">
        <v>37035010700</v>
      </c>
      <c r="B72" s="1" t="s">
        <v>3</v>
      </c>
      <c r="D72" s="1">
        <v>1</v>
      </c>
      <c r="E72" s="4"/>
      <c r="G72" s="1">
        <v>2</v>
      </c>
      <c r="J72" s="1">
        <v>1</v>
      </c>
      <c r="M72" s="1">
        <v>0</v>
      </c>
      <c r="P72" s="1">
        <v>0</v>
      </c>
      <c r="S72" s="1">
        <v>0</v>
      </c>
    </row>
    <row r="73" spans="1:20" x14ac:dyDescent="0.2">
      <c r="A73" s="1">
        <v>37035010900</v>
      </c>
      <c r="B73" s="1" t="s">
        <v>3</v>
      </c>
      <c r="D73" s="1">
        <v>1</v>
      </c>
      <c r="E73" s="4"/>
      <c r="G73" s="1">
        <v>2</v>
      </c>
      <c r="J73" s="1">
        <v>2</v>
      </c>
      <c r="M73" s="1">
        <v>1</v>
      </c>
      <c r="P73" s="1">
        <v>1</v>
      </c>
      <c r="S73" s="1">
        <v>0</v>
      </c>
    </row>
    <row r="74" spans="1:20" x14ac:dyDescent="0.2">
      <c r="A74" s="1">
        <v>37035010600</v>
      </c>
      <c r="B74" s="1" t="s">
        <v>3</v>
      </c>
      <c r="D74" s="1">
        <v>1</v>
      </c>
      <c r="E74" s="4"/>
      <c r="G74" s="1">
        <v>1</v>
      </c>
      <c r="J74" s="1">
        <v>1</v>
      </c>
      <c r="M74" s="1">
        <v>0</v>
      </c>
      <c r="P74" s="1">
        <v>0</v>
      </c>
      <c r="S74" s="1">
        <v>1</v>
      </c>
    </row>
    <row r="75" spans="1:20" x14ac:dyDescent="0.2">
      <c r="A75" s="7">
        <v>37023021100</v>
      </c>
      <c r="B75" s="7" t="s">
        <v>117</v>
      </c>
      <c r="D75" s="1">
        <v>2</v>
      </c>
      <c r="E75" s="4"/>
      <c r="G75" s="1">
        <v>1</v>
      </c>
      <c r="J75" s="1">
        <v>1</v>
      </c>
      <c r="M75" s="1">
        <v>0</v>
      </c>
      <c r="P75" s="1">
        <v>1</v>
      </c>
      <c r="S75" s="1">
        <v>1</v>
      </c>
    </row>
    <row r="76" spans="1:20" x14ac:dyDescent="0.2">
      <c r="A76" s="1">
        <v>37027031402</v>
      </c>
      <c r="B76" s="1" t="s">
        <v>118</v>
      </c>
      <c r="D76" s="1">
        <v>2</v>
      </c>
      <c r="E76" s="4"/>
      <c r="G76" s="1">
        <v>2</v>
      </c>
      <c r="J76" s="1">
        <v>1</v>
      </c>
      <c r="M76" s="1">
        <v>0</v>
      </c>
      <c r="P76" s="1">
        <v>0</v>
      </c>
      <c r="S76" s="1">
        <v>1</v>
      </c>
    </row>
    <row r="77" spans="1:20" x14ac:dyDescent="0.2">
      <c r="A77" s="1">
        <v>37027031300</v>
      </c>
      <c r="B77" s="1" t="s">
        <v>118</v>
      </c>
      <c r="D77" s="1">
        <v>2</v>
      </c>
      <c r="E77" s="4"/>
      <c r="G77" s="1">
        <v>0</v>
      </c>
      <c r="J77" s="1">
        <v>0</v>
      </c>
      <c r="M77" s="1">
        <v>0</v>
      </c>
      <c r="P77" s="1">
        <v>1</v>
      </c>
      <c r="S77" s="1">
        <v>1</v>
      </c>
    </row>
    <row r="78" spans="1:20" x14ac:dyDescent="0.2">
      <c r="E78" s="4"/>
    </row>
    <row r="79" spans="1:20" x14ac:dyDescent="0.2">
      <c r="D79" s="5">
        <f>AVERAGE(D71:D78)</f>
        <v>1.5714285714285714</v>
      </c>
      <c r="G79" s="1">
        <f t="shared" ref="G79" si="3">AVERAGE(G71:G78)</f>
        <v>1.2857142857142858</v>
      </c>
      <c r="J79" s="1">
        <f t="shared" ref="J79" si="4">AVERAGE(J71:J78)</f>
        <v>1</v>
      </c>
      <c r="M79" s="1">
        <f t="shared" ref="M79" si="5">AVERAGE(M71:M78)</f>
        <v>0.14285714285714285</v>
      </c>
      <c r="P79" s="1">
        <f t="shared" ref="P79" si="6">AVERAGE(P71:P78)</f>
        <v>0.42857142857142855</v>
      </c>
      <c r="S79" s="1">
        <f t="shared" ref="S79" si="7">AVERAGE(S71:S78)</f>
        <v>0.5714285714285714</v>
      </c>
    </row>
    <row r="80" spans="1:20" x14ac:dyDescent="0.2">
      <c r="E80" s="4"/>
    </row>
    <row r="81" spans="1:13" x14ac:dyDescent="0.2">
      <c r="E81" s="4"/>
    </row>
    <row r="82" spans="1:13" x14ac:dyDescent="0.2">
      <c r="E82" s="4"/>
    </row>
    <row r="83" spans="1:13" x14ac:dyDescent="0.2">
      <c r="A83" s="1" t="s">
        <v>131</v>
      </c>
      <c r="E83" s="4"/>
    </row>
    <row r="84" spans="1:13" x14ac:dyDescent="0.2">
      <c r="E84" s="4"/>
    </row>
    <row r="85" spans="1:13" x14ac:dyDescent="0.2">
      <c r="E85" s="4">
        <v>2010</v>
      </c>
      <c r="F85" s="1">
        <v>2020</v>
      </c>
      <c r="G85" s="1">
        <v>2030</v>
      </c>
      <c r="H85" s="1">
        <v>2040</v>
      </c>
      <c r="I85" s="1">
        <v>2050</v>
      </c>
      <c r="K85" s="1" t="s">
        <v>134</v>
      </c>
    </row>
    <row r="86" spans="1:13" x14ac:dyDescent="0.2">
      <c r="A86" s="1" t="s">
        <v>117</v>
      </c>
      <c r="E86" s="12">
        <v>90824</v>
      </c>
      <c r="F86" s="12">
        <v>87619</v>
      </c>
      <c r="G86" s="12">
        <v>87754</v>
      </c>
      <c r="H86" s="12">
        <v>87609</v>
      </c>
      <c r="I86" s="12">
        <v>87447</v>
      </c>
      <c r="J86" s="12"/>
      <c r="K86" s="13">
        <f>(I86-E86)/I86</f>
        <v>-3.8617676992921429E-2</v>
      </c>
      <c r="L86" s="12"/>
      <c r="M86" s="12"/>
    </row>
    <row r="87" spans="1:13" x14ac:dyDescent="0.2">
      <c r="A87" s="1" t="s">
        <v>118</v>
      </c>
      <c r="E87" s="12">
        <v>83049</v>
      </c>
      <c r="F87" s="12">
        <v>80620</v>
      </c>
      <c r="G87" s="12">
        <v>81250</v>
      </c>
      <c r="H87" s="12">
        <v>81260</v>
      </c>
      <c r="I87" s="12">
        <v>81259</v>
      </c>
      <c r="J87" s="12"/>
      <c r="K87" s="13">
        <f t="shared" ref="K87:K88" si="8">(I87-E87)/I87</f>
        <v>-2.2028329169691972E-2</v>
      </c>
      <c r="L87" s="12"/>
      <c r="M87" s="12"/>
    </row>
    <row r="88" spans="1:13" x14ac:dyDescent="0.2">
      <c r="A88" s="1" t="s">
        <v>3</v>
      </c>
      <c r="E88" s="12">
        <v>154742</v>
      </c>
      <c r="F88" s="12">
        <v>160792</v>
      </c>
      <c r="G88" s="12">
        <v>171122</v>
      </c>
      <c r="H88" s="12">
        <v>181761</v>
      </c>
      <c r="I88" s="12">
        <v>192303</v>
      </c>
      <c r="J88" s="12"/>
      <c r="K88" s="13">
        <f t="shared" si="8"/>
        <v>0.19532196585596689</v>
      </c>
      <c r="L88" s="12"/>
      <c r="M88" s="12"/>
    </row>
    <row r="89" spans="1:13" x14ac:dyDescent="0.2">
      <c r="K89" s="13"/>
    </row>
    <row r="90" spans="1:13" x14ac:dyDescent="0.2">
      <c r="B90" s="1" t="s">
        <v>133</v>
      </c>
      <c r="E90" s="4">
        <f>SUM(E85:E89)</f>
        <v>330625</v>
      </c>
      <c r="F90" s="4">
        <f t="shared" ref="F90:I90" si="9">SUM(F85:F89)</f>
        <v>331051</v>
      </c>
      <c r="G90" s="4">
        <f t="shared" si="9"/>
        <v>342156</v>
      </c>
      <c r="H90" s="4">
        <f t="shared" si="9"/>
        <v>352670</v>
      </c>
      <c r="I90" s="4">
        <f t="shared" si="9"/>
        <v>363059</v>
      </c>
      <c r="K90" s="13">
        <f>(I90-E90)/I90</f>
        <v>8.9335342189561476E-2</v>
      </c>
    </row>
    <row r="92" spans="1:13" ht="15" x14ac:dyDescent="0.25">
      <c r="A92" s="11" t="s">
        <v>135</v>
      </c>
    </row>
    <row r="93" spans="1:13" ht="15" x14ac:dyDescent="0.25">
      <c r="A93" s="11" t="s">
        <v>132</v>
      </c>
    </row>
  </sheetData>
  <mergeCells count="12">
    <mergeCell ref="R20:T20"/>
    <mergeCell ref="C20:E20"/>
    <mergeCell ref="F20:H20"/>
    <mergeCell ref="I20:K20"/>
    <mergeCell ref="L20:N20"/>
    <mergeCell ref="O20:Q20"/>
    <mergeCell ref="R69:T69"/>
    <mergeCell ref="C69:E69"/>
    <mergeCell ref="F69:H69"/>
    <mergeCell ref="I69:K69"/>
    <mergeCell ref="L69:N69"/>
    <mergeCell ref="O69:Q69"/>
  </mergeCells>
  <hyperlinks>
    <hyperlink ref="A44" r:id="rId1" xr:uid="{67F8FF81-020F-484C-BF6F-B9A29F210017}"/>
    <hyperlink ref="A43" r:id="rId2" xr:uid="{328E8DF4-E62E-410E-9B8C-75A5F7214687}"/>
    <hyperlink ref="A93" r:id="rId3" xr:uid="{1EAE1E5B-68E1-4608-ACDD-793FD02D187A}"/>
    <hyperlink ref="A92" r:id="rId4" xr:uid="{1A88FF1F-6EAE-478A-AEF2-CE9B7D8ADE84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23D2D-4E2B-4C38-ACB7-5A97399004D9}">
  <dimension ref="C3:I19"/>
  <sheetViews>
    <sheetView tabSelected="1" workbookViewId="0">
      <selection activeCell="G28" sqref="G28"/>
    </sheetView>
  </sheetViews>
  <sheetFormatPr defaultRowHeight="15" x14ac:dyDescent="0.25"/>
  <cols>
    <col min="3" max="3" width="16.42578125" customWidth="1"/>
    <col min="4" max="4" width="21" customWidth="1"/>
    <col min="5" max="5" width="19.140625" customWidth="1"/>
    <col min="6" max="6" width="17.140625" customWidth="1"/>
    <col min="7" max="7" width="17.7109375" customWidth="1"/>
    <col min="8" max="8" width="17.5703125" customWidth="1"/>
    <col min="9" max="9" width="21.85546875" customWidth="1"/>
  </cols>
  <sheetData>
    <row r="3" spans="3:9" x14ac:dyDescent="0.25">
      <c r="D3" s="18"/>
      <c r="E3" s="18"/>
      <c r="F3" s="18"/>
      <c r="G3" s="18"/>
      <c r="H3" s="18"/>
      <c r="I3" s="18"/>
    </row>
    <row r="4" spans="3:9" ht="45" x14ac:dyDescent="0.25">
      <c r="C4" t="s">
        <v>0</v>
      </c>
      <c r="D4" s="19" t="s">
        <v>138</v>
      </c>
      <c r="E4" s="19" t="s">
        <v>139</v>
      </c>
      <c r="F4" s="19" t="s">
        <v>140</v>
      </c>
      <c r="G4" s="19" t="s">
        <v>141</v>
      </c>
      <c r="H4" s="19" t="s">
        <v>142</v>
      </c>
      <c r="I4" s="19" t="s">
        <v>143</v>
      </c>
    </row>
    <row r="5" spans="3:9" x14ac:dyDescent="0.25">
      <c r="C5" t="s">
        <v>144</v>
      </c>
      <c r="D5" s="20">
        <v>56</v>
      </c>
      <c r="E5" s="21">
        <v>2.2248709999999998</v>
      </c>
      <c r="F5" s="20">
        <v>975</v>
      </c>
      <c r="G5" s="21">
        <v>38.736590999999997</v>
      </c>
      <c r="H5" s="20">
        <v>1486</v>
      </c>
      <c r="I5" s="20">
        <v>59.038538000000003</v>
      </c>
    </row>
    <row r="6" spans="3:9" x14ac:dyDescent="0.25">
      <c r="C6" t="s">
        <v>145</v>
      </c>
      <c r="D6" s="20">
        <v>98</v>
      </c>
      <c r="E6" s="21">
        <v>9.3155889999999992</v>
      </c>
      <c r="F6" s="20">
        <v>432</v>
      </c>
      <c r="G6" s="21">
        <v>41.064639</v>
      </c>
      <c r="H6" s="20">
        <v>522</v>
      </c>
      <c r="I6" s="20">
        <v>49.619771999999998</v>
      </c>
    </row>
    <row r="7" spans="3:9" x14ac:dyDescent="0.25">
      <c r="C7" t="s">
        <v>146</v>
      </c>
      <c r="D7" s="20">
        <v>319</v>
      </c>
      <c r="E7" s="21">
        <v>21.495957000000001</v>
      </c>
      <c r="F7" s="20">
        <v>647</v>
      </c>
      <c r="G7" s="21">
        <v>43.598382999999998</v>
      </c>
      <c r="H7" s="20">
        <v>518</v>
      </c>
      <c r="I7" s="20">
        <v>34.905659999999997</v>
      </c>
    </row>
    <row r="8" spans="3:9" x14ac:dyDescent="0.25">
      <c r="C8" t="s">
        <v>147</v>
      </c>
      <c r="D8" s="20">
        <v>20</v>
      </c>
      <c r="E8" s="21">
        <v>1.514005</v>
      </c>
      <c r="F8" s="20">
        <v>384</v>
      </c>
      <c r="G8" s="21">
        <v>29.068887</v>
      </c>
      <c r="H8" s="20">
        <v>917</v>
      </c>
      <c r="I8" s="20">
        <v>69.417107999999999</v>
      </c>
    </row>
    <row r="9" spans="3:9" x14ac:dyDescent="0.25">
      <c r="D9" s="18"/>
      <c r="E9" s="18"/>
      <c r="F9" s="18"/>
      <c r="G9" s="18"/>
      <c r="H9" s="18"/>
      <c r="I9" s="18"/>
    </row>
    <row r="10" spans="3:9" x14ac:dyDescent="0.25">
      <c r="D10" s="18"/>
      <c r="E10" s="18"/>
      <c r="F10" s="18"/>
      <c r="G10" s="18"/>
      <c r="H10" s="18"/>
      <c r="I10" s="18"/>
    </row>
    <row r="11" spans="3:9" x14ac:dyDescent="0.25">
      <c r="D11" s="18"/>
      <c r="E11" s="18"/>
      <c r="F11" s="18"/>
      <c r="G11" s="18"/>
      <c r="H11" s="18"/>
      <c r="I11" s="18"/>
    </row>
    <row r="14" spans="3:9" x14ac:dyDescent="0.25">
      <c r="D14" t="s">
        <v>148</v>
      </c>
    </row>
    <row r="16" spans="3:9" x14ac:dyDescent="0.25">
      <c r="C16" t="s">
        <v>144</v>
      </c>
      <c r="D16" s="22">
        <f>E5+G5</f>
        <v>40.961461999999997</v>
      </c>
    </row>
    <row r="17" spans="3:4" x14ac:dyDescent="0.25">
      <c r="C17" t="s">
        <v>145</v>
      </c>
      <c r="D17" s="22">
        <f t="shared" ref="D17:D19" si="0">E6+G6</f>
        <v>50.380228000000002</v>
      </c>
    </row>
    <row r="18" spans="3:4" x14ac:dyDescent="0.25">
      <c r="C18" t="s">
        <v>146</v>
      </c>
      <c r="D18" s="22">
        <f t="shared" si="0"/>
        <v>65.094340000000003</v>
      </c>
    </row>
    <row r="19" spans="3:4" x14ac:dyDescent="0.25">
      <c r="C19" t="s">
        <v>147</v>
      </c>
      <c r="D19" s="22">
        <f t="shared" si="0"/>
        <v>30.582892000000001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0EB4F1EE37C14FB44D341F5303CBF0" ma:contentTypeVersion="8" ma:contentTypeDescription="Create a new document." ma:contentTypeScope="" ma:versionID="b6680d61648a931e021a3d3a30d88d23">
  <xsd:schema xmlns:xsd="http://www.w3.org/2001/XMLSchema" xmlns:xs="http://www.w3.org/2001/XMLSchema" xmlns:p="http://schemas.microsoft.com/office/2006/metadata/properties" xmlns:ns1="http://schemas.microsoft.com/sharepoint/v3" xmlns:ns2="16f00c2e-ac5c-418b-9f13-a0771dbd417d" xmlns:ns3="ea99f98f-ca62-4664-8360-59e38c080e54" targetNamespace="http://schemas.microsoft.com/office/2006/metadata/properties" ma:root="true" ma:fieldsID="a591d58eb09a44aec1a5755d971a1368" ns1:_="" ns2:_="" ns3:_="">
    <xsd:import namespace="http://schemas.microsoft.com/sharepoint/v3"/>
    <xsd:import namespace="16f00c2e-ac5c-418b-9f13-a0771dbd417d"/>
    <xsd:import namespace="ea99f98f-ca62-4664-8360-59e38c080e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URL" minOccurs="0"/>
                <xsd:element ref="ns1:PublishingStartDate" minOccurs="0"/>
                <xsd:element ref="ns1:PublishingExpirationDate" minOccurs="0"/>
                <xsd:element ref="ns3:Category" minOccurs="0"/>
                <xsd:element ref="ns3:Sor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6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7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8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9f98f-ca62-4664-8360-59e38c080e54" elementFormDefault="qualified">
    <xsd:import namespace="http://schemas.microsoft.com/office/2006/documentManagement/types"/>
    <xsd:import namespace="http://schemas.microsoft.com/office/infopath/2007/PartnerControls"/>
    <xsd:element name="Category" ma:index="9" nillable="true" ma:displayName="Category" ma:format="Dropdown" ma:internalName="Category" ma:readOnly="false">
      <xsd:simpleType>
        <xsd:restriction base="dms:Choice">
          <xsd:enumeration value="Appendices and Supporting Information"/>
          <xsd:enumeration value="Application Information"/>
          <xsd:enumeration value="Business"/>
          <xsd:enumeration value="Crash Data"/>
          <xsd:enumeration value="Letters of Support"/>
          <xsd:enumeration value="NC Government"/>
          <xsd:enumeration value="Operations and Maintenance"/>
          <xsd:enumeration value="Organizations"/>
          <xsd:enumeration value="Technical Studies"/>
          <xsd:enumeration value="White Papers"/>
          <xsd:enumeration value="Criterion 1"/>
          <xsd:enumeration value="Criterion 2"/>
          <xsd:enumeration value="Criterion 3"/>
          <xsd:enumeration value="Criterion 4"/>
          <xsd:enumeration value="Criterion 5"/>
          <xsd:enumeration value="Criterion 6"/>
        </xsd:restriction>
      </xsd:simpleType>
    </xsd:element>
    <xsd:element name="SortOrder" ma:index="10" nillable="true" ma:displayName="SortOrder" ma:decimals="0" ma:internalName="SortOrder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6f00c2e-ac5c-418b-9f13-a0771dbd417d">DZV6WYVJVN46-399045533-332</_dlc_DocId>
    <_dlc_DocIdUrl xmlns="16f00c2e-ac5c-418b-9f13-a0771dbd417d">
      <Url>https://connect.ncdot.gov/site/Preconstruction/division/div12/U-4700Z/_layouts/15/DocIdRedir.aspx?ID=DZV6WYVJVN46-399045533-332</Url>
      <Description>DZV6WYVJVN46-399045533-332</Description>
    </_dlc_DocIdUrl>
    <SortOrder xmlns="ea99f98f-ca62-4664-8360-59e38c080e54" xsi:nil="true"/>
    <URL xmlns="http://schemas.microsoft.com/sharepoint/v3">
      <Url xsi:nil="true"/>
      <Description xsi:nil="true"/>
    </URL>
    <PublishingExpirationDate xmlns="http://schemas.microsoft.com/sharepoint/v3" xsi:nil="true"/>
    <PublishingStartDate xmlns="http://schemas.microsoft.com/sharepoint/v3" xsi:nil="true"/>
    <Category xmlns="ea99f98f-ca62-4664-8360-59e38c080e54">Criterion 5</Category>
  </documentManagement>
</p:properties>
</file>

<file path=customXml/itemProps1.xml><?xml version="1.0" encoding="utf-8"?>
<ds:datastoreItem xmlns:ds="http://schemas.openxmlformats.org/officeDocument/2006/customXml" ds:itemID="{FB7F9661-5CF2-404C-876E-4FC10321E402}"/>
</file>

<file path=customXml/itemProps2.xml><?xml version="1.0" encoding="utf-8"?>
<ds:datastoreItem xmlns:ds="http://schemas.openxmlformats.org/officeDocument/2006/customXml" ds:itemID="{B3A98F89-A946-4E90-BCB1-01CAC9015D51}"/>
</file>

<file path=customXml/itemProps3.xml><?xml version="1.0" encoding="utf-8"?>
<ds:datastoreItem xmlns:ds="http://schemas.openxmlformats.org/officeDocument/2006/customXml" ds:itemID="{DA13964E-2E20-406C-954B-E6F1C1F7518F}"/>
</file>

<file path=customXml/itemProps4.xml><?xml version="1.0" encoding="utf-8"?>
<ds:datastoreItem xmlns:ds="http://schemas.openxmlformats.org/officeDocument/2006/customXml" ds:itemID="{E1026F12-C491-47D8-B70A-D311A2387017}"/>
</file>

<file path=customXml/itemProps5.xml><?xml version="1.0" encoding="utf-8"?>
<ds:datastoreItem xmlns:ds="http://schemas.openxmlformats.org/officeDocument/2006/customXml" ds:itemID="{FDCB9249-AB1D-445D-885D-84FE5CB2EE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4700A_cars per household</dc:title>
  <dc:creator>Ken Gilland</dc:creator>
  <cp:lastModifiedBy>Ken Gilland</cp:lastModifiedBy>
  <dcterms:created xsi:type="dcterms:W3CDTF">2023-05-11T13:31:04Z</dcterms:created>
  <dcterms:modified xsi:type="dcterms:W3CDTF">2023-07-06T17:27:42Z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0x0101004D0EB4F1EE37C14FB44D341F5303CBF0</vt:lpwstr>
  </property>
  <property fmtid="{D5CDD505-2E9C-101B-9397-08002B2CF9AE}" pid="3" name="_dlc_DocIdItemGuid">
    <vt:lpwstr>11f3ee29-fb92-452e-bc2c-0c92201d3352</vt:lpwstr>
  </property>
  <property fmtid="{D5CDD505-2E9C-101B-9397-08002B2CF9AE}" pid="4" name="Order">
    <vt:r8>7000</vt:r8>
  </property>
</Properties>
</file>